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922\Desktop\"/>
    </mc:Choice>
  </mc:AlternateContent>
  <bookViews>
    <workbookView xWindow="-15" yWindow="4470" windowWidth="24030" windowHeight="4515"/>
  </bookViews>
  <sheets>
    <sheet name="第1表" sheetId="2" r:id="rId1"/>
    <sheet name="第２表" sheetId="3" r:id="rId2"/>
    <sheet name="第2-1表" sheetId="4" r:id="rId3"/>
    <sheet name="第3表" sheetId="5" r:id="rId4"/>
    <sheet name="第3-1表" sheetId="1" r:id="rId5"/>
    <sheet name="第4表" sheetId="6" r:id="rId6"/>
    <sheet name="第5～7表" sheetId="7" r:id="rId7"/>
    <sheet name="第8～9表" sheetId="8" r:id="rId8"/>
    <sheet name="第10～11表" sheetId="9" r:id="rId9"/>
    <sheet name="第12～14表" sheetId="10" r:id="rId10"/>
    <sheet name="第15～19表" sheetId="11" r:id="rId11"/>
    <sheet name="第20表" sheetId="12" r:id="rId12"/>
    <sheet name="第21～22表" sheetId="13" r:id="rId13"/>
    <sheet name="第23表" sheetId="14" r:id="rId14"/>
    <sheet name="第24表" sheetId="15" r:id="rId15"/>
    <sheet name="第25表" sheetId="16" r:id="rId16"/>
    <sheet name="第26表" sheetId="17" r:id="rId17"/>
    <sheet name="第27～28表" sheetId="18" r:id="rId18"/>
    <sheet name="第29表" sheetId="19" r:id="rId19"/>
    <sheet name="第30表" sheetId="20" r:id="rId20"/>
    <sheet name="第31表" sheetId="21" r:id="rId21"/>
    <sheet name="第32～34表" sheetId="22" r:id="rId22"/>
    <sheet name="第35表" sheetId="23" r:id="rId23"/>
    <sheet name="第36表" sheetId="24" r:id="rId24"/>
  </sheets>
  <externalReferences>
    <externalReference r:id="rId25"/>
    <externalReference r:id="rId26"/>
  </externalReferences>
  <definedNames>
    <definedName name="_xlnm._FilterDatabase" localSheetId="2" hidden="1">'第2-1表'!$A$4:$I$3792</definedName>
    <definedName name="_xlnm._FilterDatabase" localSheetId="1" hidden="1">第２表!$A$4:$H$4</definedName>
    <definedName name="Ｈ27個票_パンチ突合" localSheetId="2">#REF!</definedName>
    <definedName name="Ｈ27個票_パンチ突合" localSheetId="1">#REF!</definedName>
    <definedName name="Ｈ27個票_パンチ突合">#REF!</definedName>
    <definedName name="_xlnm.Print_Area" localSheetId="8">'第10～11表'!$A$1:$N$37</definedName>
    <definedName name="_xlnm.Print_Area" localSheetId="11">第20表!$A$1:$I$82</definedName>
    <definedName name="_xlnm.Print_Area" localSheetId="2">'第2-1表'!$B$1:$H$3831</definedName>
    <definedName name="_xlnm.Print_Area" localSheetId="13">第23表!$A$1:$AA$70</definedName>
    <definedName name="_xlnm.Print_Area" localSheetId="14">第24表!$A$1:$X$70</definedName>
    <definedName name="_xlnm.Print_Area" localSheetId="15">第25表!$A$1:$L$51</definedName>
    <definedName name="_xlnm.Print_Area" localSheetId="16">第26表!$A$1:$T$75</definedName>
    <definedName name="_xlnm.Print_Area" localSheetId="17">'第27～28表'!$A$1:$E$27</definedName>
    <definedName name="_xlnm.Print_Area" localSheetId="1">第２表!$A$1:$G$287</definedName>
    <definedName name="_xlnm.Print_Area" localSheetId="19">第30表!$A$1:$X$70</definedName>
    <definedName name="_xlnm.Print_Area" localSheetId="4">'第3-1表'!$A$1:$AE$45</definedName>
    <definedName name="_xlnm.Print_Area" localSheetId="21">'第32～34表'!$A$1:$Q$65</definedName>
    <definedName name="_xlnm.Print_Area" localSheetId="23">第36表!$A$1:$P$56</definedName>
    <definedName name="_xlnm.Print_Area" localSheetId="3">第3表!$A$1:$L$70</definedName>
    <definedName name="_xlnm.Print_Area" localSheetId="5">第4表!$A:$P</definedName>
    <definedName name="_xlnm.Print_Area" localSheetId="6">'第5～7表'!$A$1:$Q$57</definedName>
    <definedName name="_xlnm.Print_Area" localSheetId="7">'第8～9表'!$A$1:$Y$56</definedName>
    <definedName name="_xlnm.Print_Titles" localSheetId="2">'第2-1表'!$1:$5</definedName>
    <definedName name="_xlnm.Print_Titles" localSheetId="1">第２表!$1:$5</definedName>
    <definedName name="Z_17686C42_FFA4_4E5A_B2A6_E5C795DEA911_.wvu.FilterData" localSheetId="2" hidden="1">'第2-1表'!$B$5:$H$3794</definedName>
    <definedName name="Z_17686C42_FFA4_4E5A_B2A6_E5C795DEA911_.wvu.PrintArea" localSheetId="2" hidden="1">'第2-1表'!$B$1:$H$3794</definedName>
    <definedName name="Z_17686C42_FFA4_4E5A_B2A6_E5C795DEA911_.wvu.PrintTitles" localSheetId="2" hidden="1">'第2-1表'!$1:$5</definedName>
    <definedName name="Z_BF22E34A_9186_4A59_8B45_9BCD1896BB48_.wvu.FilterData" localSheetId="2" hidden="1">'第2-1表'!$B$5:$H$3794</definedName>
    <definedName name="Z_BF22E34A_9186_4A59_8B45_9BCD1896BB48_.wvu.PrintArea" localSheetId="2" hidden="1">'第2-1表'!$B$1:$H$3794</definedName>
    <definedName name="Z_BF22E34A_9186_4A59_8B45_9BCD1896BB48_.wvu.PrintTitles" localSheetId="2" hidden="1">'第2-1表'!$1:$5</definedName>
  </definedNames>
  <calcPr calcId="162913"/>
</workbook>
</file>

<file path=xl/calcChain.xml><?xml version="1.0" encoding="utf-8"?>
<calcChain xmlns="http://schemas.openxmlformats.org/spreadsheetml/2006/main">
  <c r="P23" i="24" l="1"/>
  <c r="D64" i="22"/>
  <c r="D63" i="22"/>
  <c r="D62" i="22"/>
  <c r="D61" i="22"/>
  <c r="D60" i="22"/>
  <c r="D59" i="22"/>
  <c r="D58" i="22"/>
  <c r="D57" i="22"/>
  <c r="D56" i="22"/>
  <c r="D55" i="22"/>
  <c r="D54" i="22"/>
  <c r="D53" i="22"/>
  <c r="D51" i="22" s="1"/>
  <c r="D52" i="22"/>
  <c r="K51" i="22"/>
  <c r="J51" i="22"/>
  <c r="I51" i="22"/>
  <c r="H51" i="22"/>
  <c r="G51" i="22"/>
  <c r="F51" i="22"/>
  <c r="E51" i="22"/>
  <c r="E42" i="22"/>
  <c r="D42" i="22"/>
  <c r="E41" i="22"/>
  <c r="D41" i="22"/>
  <c r="E40" i="22"/>
  <c r="D40" i="22"/>
  <c r="E39" i="22"/>
  <c r="D39" i="22"/>
  <c r="E38" i="22"/>
  <c r="D38" i="22"/>
  <c r="E37" i="22"/>
  <c r="D37" i="22"/>
  <c r="E36" i="22"/>
  <c r="D36" i="22"/>
  <c r="E35" i="22"/>
  <c r="D35" i="22"/>
  <c r="E34" i="22"/>
  <c r="D34" i="22"/>
  <c r="E33" i="22"/>
  <c r="D33" i="22"/>
  <c r="E32" i="22"/>
  <c r="D32" i="22"/>
  <c r="E31" i="22"/>
  <c r="D31" i="22"/>
  <c r="E30" i="22"/>
  <c r="D30" i="22"/>
  <c r="D29" i="22" s="1"/>
  <c r="Q29" i="22"/>
  <c r="P29" i="22"/>
  <c r="O29" i="22"/>
  <c r="N29" i="22"/>
  <c r="M29" i="22"/>
  <c r="L29" i="22"/>
  <c r="K29" i="22"/>
  <c r="J29" i="22"/>
  <c r="I29" i="22"/>
  <c r="H29" i="22"/>
  <c r="G29" i="22"/>
  <c r="F29" i="22"/>
  <c r="F20" i="22"/>
  <c r="D20" i="22" s="1"/>
  <c r="E20" i="22"/>
  <c r="F19" i="22"/>
  <c r="E19" i="22"/>
  <c r="D19" i="22"/>
  <c r="F18" i="22"/>
  <c r="E18" i="22"/>
  <c r="D18" i="22"/>
  <c r="F17" i="22"/>
  <c r="E17" i="22"/>
  <c r="D17" i="22"/>
  <c r="F16" i="22"/>
  <c r="E16" i="22"/>
  <c r="D16" i="22"/>
  <c r="F15" i="22"/>
  <c r="D15" i="22" s="1"/>
  <c r="E15" i="22"/>
  <c r="F14" i="22"/>
  <c r="D14" i="22" s="1"/>
  <c r="E14" i="22"/>
  <c r="F13" i="22"/>
  <c r="E13" i="22"/>
  <c r="D13" i="22"/>
  <c r="F12" i="22"/>
  <c r="F7" i="22" s="1"/>
  <c r="D7" i="22" s="1"/>
  <c r="E12" i="22"/>
  <c r="F11" i="22"/>
  <c r="E11" i="22"/>
  <c r="D11" i="22"/>
  <c r="F10" i="22"/>
  <c r="E10" i="22"/>
  <c r="D10" i="22"/>
  <c r="F9" i="22"/>
  <c r="E9" i="22"/>
  <c r="D9" i="22"/>
  <c r="F8" i="22"/>
  <c r="E8" i="22"/>
  <c r="D8" i="22"/>
  <c r="P7" i="22"/>
  <c r="E7" i="22" s="1"/>
  <c r="O7" i="22"/>
  <c r="N7" i="22"/>
  <c r="M7" i="22"/>
  <c r="L7" i="22"/>
  <c r="K7" i="22"/>
  <c r="J7" i="22"/>
  <c r="I7" i="22"/>
  <c r="H7" i="22"/>
  <c r="G7" i="22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X70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I70" i="20"/>
  <c r="H70" i="20"/>
  <c r="G70" i="20"/>
  <c r="F70" i="20"/>
  <c r="E70" i="20"/>
  <c r="D70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D69" i="20"/>
  <c r="X68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X67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K31" i="19"/>
  <c r="J31" i="19"/>
  <c r="I31" i="19"/>
  <c r="H31" i="19"/>
  <c r="G31" i="19"/>
  <c r="F31" i="19"/>
  <c r="E31" i="19"/>
  <c r="D31" i="19"/>
  <c r="K30" i="19"/>
  <c r="J30" i="19"/>
  <c r="I30" i="19"/>
  <c r="H30" i="19"/>
  <c r="G30" i="19"/>
  <c r="F30" i="19"/>
  <c r="E30" i="19"/>
  <c r="D30" i="19"/>
  <c r="K29" i="19"/>
  <c r="J29" i="19"/>
  <c r="I29" i="19"/>
  <c r="H29" i="19"/>
  <c r="G29" i="19"/>
  <c r="F29" i="19"/>
  <c r="E29" i="19"/>
  <c r="D29" i="19"/>
  <c r="K7" i="19"/>
  <c r="J7" i="19"/>
  <c r="I7" i="19"/>
  <c r="H7" i="19"/>
  <c r="G7" i="19"/>
  <c r="F7" i="19"/>
  <c r="E7" i="19"/>
  <c r="D7" i="19"/>
  <c r="T74" i="17"/>
  <c r="S74" i="17"/>
  <c r="R74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T73" i="17"/>
  <c r="S73" i="17"/>
  <c r="R73" i="17"/>
  <c r="Q73" i="17"/>
  <c r="P73" i="17"/>
  <c r="O73" i="17"/>
  <c r="N73" i="17"/>
  <c r="M73" i="17"/>
  <c r="L73" i="17"/>
  <c r="K73" i="17"/>
  <c r="J73" i="17"/>
  <c r="I73" i="17"/>
  <c r="H73" i="17"/>
  <c r="G73" i="17"/>
  <c r="F73" i="17"/>
  <c r="E73" i="17"/>
  <c r="D73" i="17"/>
  <c r="T72" i="17"/>
  <c r="S72" i="17"/>
  <c r="R72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T71" i="17"/>
  <c r="S71" i="17"/>
  <c r="R71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L42" i="16"/>
  <c r="K42" i="16"/>
  <c r="J42" i="16"/>
  <c r="I42" i="16"/>
  <c r="H42" i="16"/>
  <c r="G42" i="16"/>
  <c r="F42" i="16"/>
  <c r="E42" i="16"/>
  <c r="D42" i="16"/>
  <c r="L36" i="16"/>
  <c r="K36" i="16"/>
  <c r="J36" i="16"/>
  <c r="I36" i="16"/>
  <c r="H36" i="16"/>
  <c r="G36" i="16"/>
  <c r="F36" i="16"/>
  <c r="E36" i="16"/>
  <c r="D36" i="16"/>
  <c r="L30" i="16"/>
  <c r="K30" i="16"/>
  <c r="J30" i="16"/>
  <c r="I30" i="16"/>
  <c r="H30" i="16"/>
  <c r="G30" i="16"/>
  <c r="F30" i="16"/>
  <c r="E30" i="16"/>
  <c r="D30" i="16"/>
  <c r="L24" i="16"/>
  <c r="K24" i="16"/>
  <c r="J24" i="16"/>
  <c r="I24" i="16"/>
  <c r="H24" i="16"/>
  <c r="G24" i="16"/>
  <c r="F24" i="16"/>
  <c r="E24" i="16"/>
  <c r="D24" i="16"/>
  <c r="L18" i="16"/>
  <c r="K18" i="16"/>
  <c r="J18" i="16"/>
  <c r="I18" i="16"/>
  <c r="H18" i="16"/>
  <c r="G18" i="16"/>
  <c r="F18" i="16"/>
  <c r="E18" i="16"/>
  <c r="D18" i="16"/>
  <c r="L12" i="16"/>
  <c r="K12" i="16"/>
  <c r="J12" i="16"/>
  <c r="I12" i="16"/>
  <c r="H12" i="16"/>
  <c r="G12" i="16"/>
  <c r="F12" i="16"/>
  <c r="E12" i="16"/>
  <c r="D12" i="16"/>
  <c r="L11" i="16"/>
  <c r="L6" i="16" s="1"/>
  <c r="K11" i="16"/>
  <c r="J11" i="16"/>
  <c r="I11" i="16"/>
  <c r="H11" i="16"/>
  <c r="G11" i="16"/>
  <c r="F11" i="16"/>
  <c r="E11" i="16"/>
  <c r="D11" i="16"/>
  <c r="D6" i="16" s="1"/>
  <c r="L10" i="16"/>
  <c r="K10" i="16"/>
  <c r="J10" i="16"/>
  <c r="I10" i="16"/>
  <c r="H10" i="16"/>
  <c r="G10" i="16"/>
  <c r="F10" i="16"/>
  <c r="E10" i="16"/>
  <c r="E6" i="16" s="1"/>
  <c r="D10" i="16"/>
  <c r="L9" i="16"/>
  <c r="K9" i="16"/>
  <c r="J9" i="16"/>
  <c r="I9" i="16"/>
  <c r="H9" i="16"/>
  <c r="G9" i="16"/>
  <c r="F9" i="16"/>
  <c r="F6" i="16" s="1"/>
  <c r="E9" i="16"/>
  <c r="D9" i="16"/>
  <c r="L8" i="16"/>
  <c r="K8" i="16"/>
  <c r="J8" i="16"/>
  <c r="I8" i="16"/>
  <c r="H8" i="16"/>
  <c r="G8" i="16"/>
  <c r="G6" i="16" s="1"/>
  <c r="F8" i="16"/>
  <c r="E8" i="16"/>
  <c r="D8" i="16"/>
  <c r="L7" i="16"/>
  <c r="K7" i="16"/>
  <c r="J7" i="16"/>
  <c r="I7" i="16"/>
  <c r="H7" i="16"/>
  <c r="H6" i="16" s="1"/>
  <c r="G7" i="16"/>
  <c r="F7" i="16"/>
  <c r="E7" i="16"/>
  <c r="D7" i="16"/>
  <c r="K6" i="16"/>
  <c r="J6" i="16"/>
  <c r="I6" i="16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X69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X50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X28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G70" i="14"/>
  <c r="F70" i="14"/>
  <c r="E70" i="14"/>
  <c r="G69" i="14"/>
  <c r="F69" i="14"/>
  <c r="E69" i="14"/>
  <c r="G68" i="14"/>
  <c r="F68" i="14"/>
  <c r="E68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G67" i="14" s="1"/>
  <c r="L67" i="14"/>
  <c r="K67" i="14"/>
  <c r="J67" i="14"/>
  <c r="I67" i="14"/>
  <c r="H67" i="14"/>
  <c r="E67" i="14" s="1"/>
  <c r="F67" i="14"/>
  <c r="D67" i="14"/>
  <c r="G65" i="14"/>
  <c r="F65" i="14"/>
  <c r="E65" i="14"/>
  <c r="G64" i="14"/>
  <c r="F64" i="14"/>
  <c r="E64" i="14"/>
  <c r="G63" i="14"/>
  <c r="F63" i="14"/>
  <c r="E63" i="14"/>
  <c r="G62" i="14"/>
  <c r="F62" i="14"/>
  <c r="E62" i="14"/>
  <c r="G61" i="14"/>
  <c r="F61" i="14"/>
  <c r="E61" i="14"/>
  <c r="G60" i="14"/>
  <c r="F60" i="14"/>
  <c r="E60" i="14"/>
  <c r="G59" i="14"/>
  <c r="F59" i="14"/>
  <c r="E59" i="14"/>
  <c r="G58" i="14"/>
  <c r="F58" i="14"/>
  <c r="E58" i="14"/>
  <c r="G57" i="14"/>
  <c r="F57" i="14"/>
  <c r="E57" i="14"/>
  <c r="G56" i="14"/>
  <c r="F56" i="14"/>
  <c r="E56" i="14"/>
  <c r="G55" i="14"/>
  <c r="F55" i="14"/>
  <c r="E55" i="14"/>
  <c r="G54" i="14"/>
  <c r="F54" i="14"/>
  <c r="E54" i="14"/>
  <c r="G53" i="14"/>
  <c r="F53" i="14"/>
  <c r="E53" i="14"/>
  <c r="G52" i="14"/>
  <c r="F52" i="14"/>
  <c r="E52" i="14"/>
  <c r="G51" i="14"/>
  <c r="F51" i="14"/>
  <c r="E51" i="14"/>
  <c r="G50" i="14"/>
  <c r="F50" i="14"/>
  <c r="E50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G48" i="14" s="1"/>
  <c r="L48" i="14"/>
  <c r="K48" i="14"/>
  <c r="J48" i="14"/>
  <c r="I48" i="14"/>
  <c r="H48" i="14"/>
  <c r="F48" i="14"/>
  <c r="E48" i="14"/>
  <c r="D48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G47" i="14" s="1"/>
  <c r="L47" i="14"/>
  <c r="K47" i="14"/>
  <c r="J47" i="14"/>
  <c r="I47" i="14"/>
  <c r="H47" i="14"/>
  <c r="F47" i="14"/>
  <c r="E47" i="14"/>
  <c r="D47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G46" i="14" s="1"/>
  <c r="L46" i="14"/>
  <c r="K46" i="14"/>
  <c r="J46" i="14"/>
  <c r="I46" i="14"/>
  <c r="H46" i="14"/>
  <c r="F46" i="14"/>
  <c r="E46" i="14"/>
  <c r="D46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G45" i="14" s="1"/>
  <c r="L45" i="14"/>
  <c r="K45" i="14"/>
  <c r="J45" i="14"/>
  <c r="F45" i="14" s="1"/>
  <c r="I45" i="14"/>
  <c r="H45" i="14"/>
  <c r="E45" i="14"/>
  <c r="D45" i="14"/>
  <c r="G43" i="14"/>
  <c r="F43" i="14"/>
  <c r="E43" i="14"/>
  <c r="G42" i="14"/>
  <c r="F42" i="14"/>
  <c r="E42" i="14"/>
  <c r="G41" i="14"/>
  <c r="F41" i="14"/>
  <c r="E41" i="14"/>
  <c r="G40" i="14"/>
  <c r="F40" i="14"/>
  <c r="E40" i="14"/>
  <c r="G39" i="14"/>
  <c r="F39" i="14"/>
  <c r="E39" i="14"/>
  <c r="G38" i="14"/>
  <c r="F38" i="14"/>
  <c r="E38" i="14"/>
  <c r="G37" i="14"/>
  <c r="F37" i="14"/>
  <c r="E37" i="14"/>
  <c r="G36" i="14"/>
  <c r="F36" i="14"/>
  <c r="E36" i="14"/>
  <c r="G35" i="14"/>
  <c r="F35" i="14"/>
  <c r="E35" i="14"/>
  <c r="G34" i="14"/>
  <c r="F34" i="14"/>
  <c r="E34" i="14"/>
  <c r="G33" i="14"/>
  <c r="F33" i="14"/>
  <c r="E33" i="14"/>
  <c r="G32" i="14"/>
  <c r="F32" i="14"/>
  <c r="E32" i="14"/>
  <c r="G31" i="14"/>
  <c r="F31" i="14"/>
  <c r="E31" i="14"/>
  <c r="G30" i="14"/>
  <c r="F30" i="14"/>
  <c r="E30" i="14"/>
  <c r="G29" i="14"/>
  <c r="F29" i="14"/>
  <c r="E29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G28" i="14" s="1"/>
  <c r="L28" i="14"/>
  <c r="K28" i="14"/>
  <c r="J28" i="14"/>
  <c r="F28" i="14" s="1"/>
  <c r="I28" i="14"/>
  <c r="H28" i="14"/>
  <c r="E28" i="14"/>
  <c r="D28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G26" i="14" s="1"/>
  <c r="L26" i="14"/>
  <c r="K26" i="14"/>
  <c r="J26" i="14"/>
  <c r="F26" i="14" s="1"/>
  <c r="I26" i="14"/>
  <c r="H26" i="14"/>
  <c r="E26" i="14"/>
  <c r="D26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G25" i="14" s="1"/>
  <c r="L25" i="14"/>
  <c r="K25" i="14"/>
  <c r="J25" i="14"/>
  <c r="F25" i="14" s="1"/>
  <c r="I25" i="14"/>
  <c r="H25" i="14"/>
  <c r="E25" i="14"/>
  <c r="D25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G24" i="14" s="1"/>
  <c r="L24" i="14"/>
  <c r="K24" i="14"/>
  <c r="J24" i="14"/>
  <c r="F24" i="14" s="1"/>
  <c r="I24" i="14"/>
  <c r="H24" i="14"/>
  <c r="E24" i="14"/>
  <c r="D24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G23" i="14" s="1"/>
  <c r="L23" i="14"/>
  <c r="K23" i="14"/>
  <c r="J23" i="14"/>
  <c r="F23" i="14" s="1"/>
  <c r="I23" i="14"/>
  <c r="H23" i="14"/>
  <c r="E23" i="14"/>
  <c r="D23" i="14"/>
  <c r="G21" i="14"/>
  <c r="F21" i="14"/>
  <c r="E21" i="14"/>
  <c r="G20" i="14"/>
  <c r="F20" i="14"/>
  <c r="E20" i="14"/>
  <c r="G19" i="14"/>
  <c r="F19" i="14"/>
  <c r="E19" i="14"/>
  <c r="G18" i="14"/>
  <c r="F18" i="14"/>
  <c r="E18" i="14"/>
  <c r="G17" i="14"/>
  <c r="F17" i="14"/>
  <c r="E17" i="14"/>
  <c r="G16" i="14"/>
  <c r="F16" i="14"/>
  <c r="E16" i="14"/>
  <c r="G15" i="14"/>
  <c r="F15" i="14"/>
  <c r="E15" i="14"/>
  <c r="G14" i="14"/>
  <c r="F14" i="14"/>
  <c r="E14" i="14"/>
  <c r="G13" i="14"/>
  <c r="F13" i="14"/>
  <c r="E13" i="14"/>
  <c r="G12" i="14"/>
  <c r="F12" i="14"/>
  <c r="E12" i="14"/>
  <c r="G11" i="14"/>
  <c r="F11" i="14"/>
  <c r="E11" i="14"/>
  <c r="G10" i="14"/>
  <c r="F10" i="14"/>
  <c r="E10" i="14"/>
  <c r="G9" i="14"/>
  <c r="F9" i="14"/>
  <c r="E9" i="14"/>
  <c r="G8" i="14"/>
  <c r="F8" i="14"/>
  <c r="E8" i="14"/>
  <c r="G7" i="14"/>
  <c r="F7" i="14"/>
  <c r="E7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F6" i="14" s="1"/>
  <c r="I6" i="14"/>
  <c r="H6" i="14"/>
  <c r="G6" i="14"/>
  <c r="E6" i="14"/>
  <c r="D6" i="14"/>
  <c r="B48" i="13"/>
  <c r="B47" i="13"/>
  <c r="B46" i="13"/>
  <c r="B45" i="13"/>
  <c r="B44" i="13"/>
  <c r="H43" i="13"/>
  <c r="G43" i="13"/>
  <c r="F43" i="13"/>
  <c r="E43" i="13"/>
  <c r="D43" i="13"/>
  <c r="C43" i="13"/>
  <c r="B43" i="13"/>
  <c r="B41" i="13"/>
  <c r="B40" i="13"/>
  <c r="B39" i="13"/>
  <c r="B38" i="13"/>
  <c r="B36" i="13" s="1"/>
  <c r="B37" i="13"/>
  <c r="H36" i="13"/>
  <c r="G36" i="13"/>
  <c r="F36" i="13"/>
  <c r="E36" i="13"/>
  <c r="D36" i="13"/>
  <c r="C36" i="13"/>
  <c r="B34" i="13"/>
  <c r="B33" i="13"/>
  <c r="B28" i="13" s="1"/>
  <c r="B31" i="13"/>
  <c r="B30" i="13"/>
  <c r="H28" i="13"/>
  <c r="G28" i="13"/>
  <c r="F28" i="13"/>
  <c r="E28" i="13"/>
  <c r="D28" i="13"/>
  <c r="C28" i="13"/>
  <c r="E45" i="11"/>
  <c r="E44" i="11"/>
  <c r="E43" i="11"/>
  <c r="P37" i="11"/>
  <c r="P36" i="11"/>
  <c r="G36" i="11"/>
  <c r="G35" i="11"/>
  <c r="P34" i="11"/>
  <c r="G34" i="11"/>
  <c r="P33" i="11"/>
  <c r="G33" i="11"/>
  <c r="P32" i="11"/>
  <c r="G32" i="11"/>
  <c r="P31" i="11"/>
  <c r="G31" i="11"/>
  <c r="P30" i="11"/>
  <c r="P29" i="11" s="1"/>
  <c r="G30" i="11"/>
  <c r="W29" i="11"/>
  <c r="V29" i="11"/>
  <c r="U29" i="11"/>
  <c r="T29" i="11"/>
  <c r="S29" i="11"/>
  <c r="R29" i="11"/>
  <c r="Q29" i="11"/>
  <c r="G29" i="11"/>
  <c r="X9" i="8"/>
  <c r="W9" i="8"/>
  <c r="V9" i="8"/>
  <c r="U9" i="8"/>
  <c r="T9" i="8"/>
  <c r="S9" i="8"/>
  <c r="R9" i="8"/>
  <c r="Q9" i="8"/>
  <c r="P9" i="8"/>
  <c r="O9" i="8"/>
  <c r="N9" i="8"/>
  <c r="M9" i="8"/>
  <c r="K9" i="8"/>
  <c r="J9" i="8"/>
  <c r="I9" i="8"/>
  <c r="H9" i="8"/>
  <c r="G9" i="8"/>
  <c r="F9" i="8"/>
  <c r="E9" i="8"/>
  <c r="L57" i="7"/>
  <c r="G57" i="7"/>
  <c r="L56" i="7"/>
  <c r="G56" i="7"/>
  <c r="L54" i="7"/>
  <c r="G54" i="7"/>
  <c r="L53" i="7"/>
  <c r="G53" i="7"/>
  <c r="L52" i="7"/>
  <c r="G52" i="7"/>
  <c r="L51" i="7"/>
  <c r="G51" i="7"/>
  <c r="G42" i="7"/>
  <c r="G38" i="7"/>
  <c r="G34" i="7"/>
  <c r="P27" i="7"/>
  <c r="O27" i="7"/>
  <c r="N27" i="7"/>
  <c r="M27" i="7"/>
  <c r="L27" i="7"/>
  <c r="K27" i="7"/>
  <c r="J27" i="7"/>
  <c r="I27" i="7"/>
  <c r="H27" i="7"/>
  <c r="G27" i="7"/>
  <c r="F27" i="7"/>
  <c r="P26" i="7"/>
  <c r="O26" i="7"/>
  <c r="N26" i="7"/>
  <c r="M26" i="7"/>
  <c r="L26" i="7"/>
  <c r="K26" i="7"/>
  <c r="J26" i="7"/>
  <c r="I26" i="7"/>
  <c r="H26" i="7"/>
  <c r="G26" i="7"/>
  <c r="F26" i="7"/>
  <c r="P25" i="7"/>
  <c r="O25" i="7"/>
  <c r="N25" i="7"/>
  <c r="M25" i="7"/>
  <c r="L25" i="7"/>
  <c r="K25" i="7"/>
  <c r="J25" i="7"/>
  <c r="I25" i="7"/>
  <c r="H25" i="7"/>
  <c r="G25" i="7"/>
  <c r="F25" i="7"/>
  <c r="P5" i="7"/>
  <c r="O5" i="7"/>
  <c r="N5" i="7"/>
  <c r="M5" i="7"/>
  <c r="L5" i="7"/>
  <c r="K5" i="7"/>
  <c r="J5" i="7"/>
  <c r="I5" i="7"/>
  <c r="H5" i="7"/>
  <c r="G5" i="7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D70" i="5"/>
  <c r="D69" i="5"/>
  <c r="D68" i="5"/>
  <c r="L67" i="5"/>
  <c r="D67" i="5"/>
  <c r="D66" i="5"/>
  <c r="F65" i="5"/>
  <c r="E65" i="5"/>
  <c r="D65" i="5" s="1"/>
  <c r="D64" i="5"/>
  <c r="D63" i="5"/>
  <c r="D62" i="5"/>
  <c r="J61" i="5"/>
  <c r="D61" i="5"/>
  <c r="D60" i="5"/>
  <c r="J59" i="5"/>
  <c r="F59" i="5"/>
  <c r="E59" i="5"/>
  <c r="D59" i="5" s="1"/>
  <c r="J58" i="5"/>
  <c r="D58" i="5"/>
  <c r="J57" i="5"/>
  <c r="D57" i="5"/>
  <c r="J56" i="5"/>
  <c r="D56" i="5"/>
  <c r="J55" i="5"/>
  <c r="D55" i="5"/>
  <c r="J54" i="5"/>
  <c r="D54" i="5"/>
  <c r="L53" i="5"/>
  <c r="K53" i="5"/>
  <c r="J53" i="5" s="1"/>
  <c r="F53" i="5"/>
  <c r="E53" i="5"/>
  <c r="D53" i="5" s="1"/>
  <c r="J52" i="5"/>
  <c r="D52" i="5"/>
  <c r="J51" i="5"/>
  <c r="D51" i="5"/>
  <c r="J50" i="5"/>
  <c r="D50" i="5"/>
  <c r="J49" i="5"/>
  <c r="D49" i="5"/>
  <c r="J48" i="5"/>
  <c r="D48" i="5"/>
  <c r="L47" i="5"/>
  <c r="K47" i="5"/>
  <c r="J47" i="5"/>
  <c r="F47" i="5"/>
  <c r="E47" i="5"/>
  <c r="D47" i="5" s="1"/>
  <c r="J46" i="5"/>
  <c r="D46" i="5"/>
  <c r="J45" i="5"/>
  <c r="D45" i="5"/>
  <c r="J44" i="5"/>
  <c r="D44" i="5"/>
  <c r="J43" i="5"/>
  <c r="D43" i="5"/>
  <c r="J42" i="5"/>
  <c r="D42" i="5"/>
  <c r="L41" i="5"/>
  <c r="K41" i="5"/>
  <c r="J41" i="5"/>
  <c r="F41" i="5"/>
  <c r="E41" i="5"/>
  <c r="D41" i="5" s="1"/>
  <c r="J40" i="5"/>
  <c r="D40" i="5"/>
  <c r="J39" i="5"/>
  <c r="D39" i="5"/>
  <c r="J38" i="5"/>
  <c r="D38" i="5"/>
  <c r="J37" i="5"/>
  <c r="D37" i="5"/>
  <c r="J36" i="5"/>
  <c r="D36" i="5"/>
  <c r="L35" i="5"/>
  <c r="K35" i="5"/>
  <c r="J35" i="5"/>
  <c r="F35" i="5"/>
  <c r="E35" i="5"/>
  <c r="D35" i="5" s="1"/>
  <c r="J34" i="5"/>
  <c r="D34" i="5"/>
  <c r="J33" i="5"/>
  <c r="D33" i="5"/>
  <c r="J32" i="5"/>
  <c r="D32" i="5"/>
  <c r="J31" i="5"/>
  <c r="D31" i="5"/>
  <c r="J30" i="5"/>
  <c r="D30" i="5"/>
  <c r="L29" i="5"/>
  <c r="L68" i="5" s="1"/>
  <c r="K29" i="5"/>
  <c r="K68" i="5" s="1"/>
  <c r="J29" i="5"/>
  <c r="F29" i="5"/>
  <c r="E29" i="5"/>
  <c r="D29" i="5" s="1"/>
  <c r="J28" i="5"/>
  <c r="D28" i="5"/>
  <c r="J27" i="5"/>
  <c r="D27" i="5"/>
  <c r="J26" i="5"/>
  <c r="D26" i="5"/>
  <c r="J25" i="5"/>
  <c r="D25" i="5"/>
  <c r="J24" i="5"/>
  <c r="D24" i="5"/>
  <c r="L23" i="5"/>
  <c r="K23" i="5"/>
  <c r="J23" i="5" s="1"/>
  <c r="F23" i="5"/>
  <c r="L65" i="5" s="1"/>
  <c r="E23" i="5"/>
  <c r="D23" i="5" s="1"/>
  <c r="J22" i="5"/>
  <c r="D22" i="5"/>
  <c r="J21" i="5"/>
  <c r="D21" i="5"/>
  <c r="J20" i="5"/>
  <c r="D20" i="5"/>
  <c r="J19" i="5"/>
  <c r="D19" i="5"/>
  <c r="J18" i="5"/>
  <c r="D18" i="5"/>
  <c r="L17" i="5"/>
  <c r="L66" i="5" s="1"/>
  <c r="K17" i="5"/>
  <c r="K66" i="5" s="1"/>
  <c r="J66" i="5" s="1"/>
  <c r="F17" i="5"/>
  <c r="E17" i="5"/>
  <c r="D17" i="5" s="1"/>
  <c r="J16" i="5"/>
  <c r="D16" i="5"/>
  <c r="J15" i="5"/>
  <c r="D15" i="5"/>
  <c r="J14" i="5"/>
  <c r="D14" i="5"/>
  <c r="J13" i="5"/>
  <c r="D13" i="5"/>
  <c r="J12" i="5"/>
  <c r="D12" i="5"/>
  <c r="L11" i="5"/>
  <c r="K11" i="5"/>
  <c r="J11" i="5" s="1"/>
  <c r="F11" i="5"/>
  <c r="E11" i="5"/>
  <c r="D11" i="5" s="1"/>
  <c r="J10" i="5"/>
  <c r="D10" i="5"/>
  <c r="J9" i="5"/>
  <c r="D9" i="5"/>
  <c r="J8" i="5"/>
  <c r="D8" i="5"/>
  <c r="J7" i="5"/>
  <c r="D7" i="5"/>
  <c r="J6" i="5"/>
  <c r="D6" i="5"/>
  <c r="L5" i="5"/>
  <c r="K5" i="5"/>
  <c r="J5" i="5" s="1"/>
  <c r="F5" i="5"/>
  <c r="F4" i="5" s="1"/>
  <c r="E5" i="5"/>
  <c r="D5" i="5" s="1"/>
  <c r="H3788" i="4"/>
  <c r="G3788" i="4"/>
  <c r="F3788" i="4"/>
  <c r="E3788" i="4"/>
  <c r="H3766" i="4"/>
  <c r="G3766" i="4"/>
  <c r="F3766" i="4"/>
  <c r="E3766" i="4"/>
  <c r="H3719" i="4"/>
  <c r="H3717" i="4" s="1"/>
  <c r="G3719" i="4"/>
  <c r="G3717" i="4" s="1"/>
  <c r="F3719" i="4"/>
  <c r="F3717" i="4" s="1"/>
  <c r="E3719" i="4"/>
  <c r="E3717" i="4" s="1"/>
  <c r="H3712" i="4"/>
  <c r="G3712" i="4"/>
  <c r="F3712" i="4"/>
  <c r="E3712" i="4"/>
  <c r="H3702" i="4"/>
  <c r="G3702" i="4"/>
  <c r="F3702" i="4"/>
  <c r="E3702" i="4"/>
  <c r="H3656" i="4"/>
  <c r="G3656" i="4"/>
  <c r="F3656" i="4"/>
  <c r="E3656" i="4"/>
  <c r="H3649" i="4"/>
  <c r="G3649" i="4"/>
  <c r="F3649" i="4"/>
  <c r="E3649" i="4"/>
  <c r="H3624" i="4"/>
  <c r="H3622" i="4" s="1"/>
  <c r="G3624" i="4"/>
  <c r="G3622" i="4" s="1"/>
  <c r="F3624" i="4"/>
  <c r="F3622" i="4" s="1"/>
  <c r="E3624" i="4"/>
  <c r="E3622" i="4" s="1"/>
  <c r="H3615" i="4"/>
  <c r="G3615" i="4"/>
  <c r="F3615" i="4"/>
  <c r="E3615" i="4"/>
  <c r="H3601" i="4"/>
  <c r="G3601" i="4"/>
  <c r="F3601" i="4"/>
  <c r="E3601" i="4"/>
  <c r="H3586" i="4"/>
  <c r="G3586" i="4"/>
  <c r="F3586" i="4"/>
  <c r="E3586" i="4"/>
  <c r="H3570" i="4"/>
  <c r="G3570" i="4"/>
  <c r="F3570" i="4"/>
  <c r="E3570" i="4"/>
  <c r="H3568" i="4"/>
  <c r="G3568" i="4"/>
  <c r="F3568" i="4"/>
  <c r="E3568" i="4"/>
  <c r="H3561" i="4"/>
  <c r="G3561" i="4"/>
  <c r="F3561" i="4"/>
  <c r="E3561" i="4"/>
  <c r="H3543" i="4"/>
  <c r="G3543" i="4"/>
  <c r="F3543" i="4"/>
  <c r="E3543" i="4"/>
  <c r="H3519" i="4"/>
  <c r="G3519" i="4"/>
  <c r="F3519" i="4"/>
  <c r="E3519" i="4"/>
  <c r="H3485" i="4"/>
  <c r="G3485" i="4"/>
  <c r="F3485" i="4"/>
  <c r="E3485" i="4"/>
  <c r="H3458" i="4"/>
  <c r="G3458" i="4"/>
  <c r="F3458" i="4"/>
  <c r="E3458" i="4"/>
  <c r="H3449" i="4"/>
  <c r="H3447" i="4" s="1"/>
  <c r="G3449" i="4"/>
  <c r="G3447" i="4" s="1"/>
  <c r="F3449" i="4"/>
  <c r="F3447" i="4" s="1"/>
  <c r="E3449" i="4"/>
  <c r="E3447" i="4" s="1"/>
  <c r="H3439" i="4"/>
  <c r="G3439" i="4"/>
  <c r="F3439" i="4"/>
  <c r="E3439" i="4"/>
  <c r="H3425" i="4"/>
  <c r="G3425" i="4"/>
  <c r="F3425" i="4"/>
  <c r="E3425" i="4"/>
  <c r="H3414" i="4"/>
  <c r="G3414" i="4"/>
  <c r="F3414" i="4"/>
  <c r="E3414" i="4"/>
  <c r="H3400" i="4"/>
  <c r="G3400" i="4"/>
  <c r="F3400" i="4"/>
  <c r="E3400" i="4"/>
  <c r="H3388" i="4"/>
  <c r="G3388" i="4"/>
  <c r="F3388" i="4"/>
  <c r="E3388" i="4"/>
  <c r="H3376" i="4"/>
  <c r="G3376" i="4"/>
  <c r="F3376" i="4"/>
  <c r="E3376" i="4"/>
  <c r="H3364" i="4"/>
  <c r="G3364" i="4"/>
  <c r="F3364" i="4"/>
  <c r="E3364" i="4"/>
  <c r="H3352" i="4"/>
  <c r="G3352" i="4"/>
  <c r="F3352" i="4"/>
  <c r="E3352" i="4"/>
  <c r="H3326" i="4"/>
  <c r="G3326" i="4"/>
  <c r="F3326" i="4"/>
  <c r="E3326" i="4"/>
  <c r="H3305" i="4"/>
  <c r="G3305" i="4"/>
  <c r="F3305" i="4"/>
  <c r="E3305" i="4"/>
  <c r="H3291" i="4"/>
  <c r="G3291" i="4"/>
  <c r="F3291" i="4"/>
  <c r="F3289" i="4" s="1"/>
  <c r="E3291" i="4"/>
  <c r="E3289" i="4" s="1"/>
  <c r="H3289" i="4"/>
  <c r="G3289" i="4"/>
  <c r="H3275" i="4"/>
  <c r="G3275" i="4"/>
  <c r="F3275" i="4"/>
  <c r="E3275" i="4"/>
  <c r="H3259" i="4"/>
  <c r="G3259" i="4"/>
  <c r="F3259" i="4"/>
  <c r="E3259" i="4"/>
  <c r="H3248" i="4"/>
  <c r="G3248" i="4"/>
  <c r="F3248" i="4"/>
  <c r="E3248" i="4"/>
  <c r="H3238" i="4"/>
  <c r="G3238" i="4"/>
  <c r="F3238" i="4"/>
  <c r="E3238" i="4"/>
  <c r="H3226" i="4"/>
  <c r="G3226" i="4"/>
  <c r="F3226" i="4"/>
  <c r="E3226" i="4"/>
  <c r="H3209" i="4"/>
  <c r="G3209" i="4"/>
  <c r="F3209" i="4"/>
  <c r="E3209" i="4"/>
  <c r="H3173" i="4"/>
  <c r="G3173" i="4"/>
  <c r="F3173" i="4"/>
  <c r="E3173" i="4"/>
  <c r="H3136" i="4"/>
  <c r="G3136" i="4"/>
  <c r="F3136" i="4"/>
  <c r="E3136" i="4"/>
  <c r="H3122" i="4"/>
  <c r="G3122" i="4"/>
  <c r="F3122" i="4"/>
  <c r="E3122" i="4"/>
  <c r="H3112" i="4"/>
  <c r="G3112" i="4"/>
  <c r="F3112" i="4"/>
  <c r="E3112" i="4"/>
  <c r="H3110" i="4"/>
  <c r="G3110" i="4"/>
  <c r="F3110" i="4"/>
  <c r="E3110" i="4"/>
  <c r="H3069" i="4"/>
  <c r="G3069" i="4"/>
  <c r="F3069" i="4"/>
  <c r="E3069" i="4"/>
  <c r="H3063" i="4"/>
  <c r="G3063" i="4"/>
  <c r="F3063" i="4"/>
  <c r="E3063" i="4"/>
  <c r="H3050" i="4"/>
  <c r="G3050" i="4"/>
  <c r="F3050" i="4"/>
  <c r="E3050" i="4"/>
  <c r="H3030" i="4"/>
  <c r="G3030" i="4"/>
  <c r="F3030" i="4"/>
  <c r="E3030" i="4"/>
  <c r="H2971" i="4"/>
  <c r="G2971" i="4"/>
  <c r="F2971" i="4"/>
  <c r="E2971" i="4"/>
  <c r="H2960" i="4"/>
  <c r="G2960" i="4"/>
  <c r="F2960" i="4"/>
  <c r="E2960" i="4"/>
  <c r="H2937" i="4"/>
  <c r="G2937" i="4"/>
  <c r="F2937" i="4"/>
  <c r="E2937" i="4"/>
  <c r="H2919" i="4"/>
  <c r="G2919" i="4"/>
  <c r="F2919" i="4"/>
  <c r="E2919" i="4"/>
  <c r="H2913" i="4"/>
  <c r="G2913" i="4"/>
  <c r="F2913" i="4"/>
  <c r="E2913" i="4"/>
  <c r="H2900" i="4"/>
  <c r="G2900" i="4"/>
  <c r="F2900" i="4"/>
  <c r="F2898" i="4" s="1"/>
  <c r="E2900" i="4"/>
  <c r="E2898" i="4" s="1"/>
  <c r="H2898" i="4"/>
  <c r="G2898" i="4"/>
  <c r="H2884" i="4"/>
  <c r="G2884" i="4"/>
  <c r="F2884" i="4"/>
  <c r="E2884" i="4"/>
  <c r="H2855" i="4"/>
  <c r="G2855" i="4"/>
  <c r="F2855" i="4"/>
  <c r="E2855" i="4"/>
  <c r="H2829" i="4"/>
  <c r="G2829" i="4"/>
  <c r="F2829" i="4"/>
  <c r="E2829" i="4"/>
  <c r="H2812" i="4"/>
  <c r="G2812" i="4"/>
  <c r="F2812" i="4"/>
  <c r="E2812" i="4"/>
  <c r="H2771" i="4"/>
  <c r="G2771" i="4"/>
  <c r="F2771" i="4"/>
  <c r="E2771" i="4"/>
  <c r="H2745" i="4"/>
  <c r="G2745" i="4"/>
  <c r="F2745" i="4"/>
  <c r="E2745" i="4"/>
  <c r="H2717" i="4"/>
  <c r="G2717" i="4"/>
  <c r="F2717" i="4"/>
  <c r="F2715" i="4" s="1"/>
  <c r="E2717" i="4"/>
  <c r="E2715" i="4" s="1"/>
  <c r="H2715" i="4"/>
  <c r="G2715" i="4"/>
  <c r="H2709" i="4"/>
  <c r="G2709" i="4"/>
  <c r="F2709" i="4"/>
  <c r="E2709" i="4"/>
  <c r="H2697" i="4"/>
  <c r="G2697" i="4"/>
  <c r="F2697" i="4"/>
  <c r="E2697" i="4"/>
  <c r="H2677" i="4"/>
  <c r="G2677" i="4"/>
  <c r="F2677" i="4"/>
  <c r="E2677" i="4"/>
  <c r="H2671" i="4"/>
  <c r="G2671" i="4"/>
  <c r="F2671" i="4"/>
  <c r="E2671" i="4"/>
  <c r="H2665" i="4"/>
  <c r="G2665" i="4"/>
  <c r="F2665" i="4"/>
  <c r="E2665" i="4"/>
  <c r="H2658" i="4"/>
  <c r="G2658" i="4"/>
  <c r="F2658" i="4"/>
  <c r="E2658" i="4"/>
  <c r="H2647" i="4"/>
  <c r="G2647" i="4"/>
  <c r="F2647" i="4"/>
  <c r="E2647" i="4"/>
  <c r="H2626" i="4"/>
  <c r="G2626" i="4"/>
  <c r="F2626" i="4"/>
  <c r="E2626" i="4"/>
  <c r="H2620" i="4"/>
  <c r="G2620" i="4"/>
  <c r="F2620" i="4"/>
  <c r="E2620" i="4"/>
  <c r="H2603" i="4"/>
  <c r="G2603" i="4"/>
  <c r="F2603" i="4"/>
  <c r="E2603" i="4"/>
  <c r="H2586" i="4"/>
  <c r="G2586" i="4"/>
  <c r="F2586" i="4"/>
  <c r="E2586" i="4"/>
  <c r="H2571" i="4"/>
  <c r="G2571" i="4"/>
  <c r="F2571" i="4"/>
  <c r="E2571" i="4"/>
  <c r="H2558" i="4"/>
  <c r="G2558" i="4"/>
  <c r="F2558" i="4"/>
  <c r="E2558" i="4"/>
  <c r="H2540" i="4"/>
  <c r="G2540" i="4"/>
  <c r="F2540" i="4"/>
  <c r="E2540" i="4"/>
  <c r="H2529" i="4"/>
  <c r="G2529" i="4"/>
  <c r="F2529" i="4"/>
  <c r="E2529" i="4"/>
  <c r="H2507" i="4"/>
  <c r="G2507" i="4"/>
  <c r="F2507" i="4"/>
  <c r="E2507" i="4"/>
  <c r="H2496" i="4"/>
  <c r="G2496" i="4"/>
  <c r="F2496" i="4"/>
  <c r="E2496" i="4"/>
  <c r="H2488" i="4"/>
  <c r="G2488" i="4"/>
  <c r="F2488" i="4"/>
  <c r="E2488" i="4"/>
  <c r="H2461" i="4"/>
  <c r="G2461" i="4"/>
  <c r="F2461" i="4"/>
  <c r="E2461" i="4"/>
  <c r="H2436" i="4"/>
  <c r="G2436" i="4"/>
  <c r="F2436" i="4"/>
  <c r="E2436" i="4"/>
  <c r="H2434" i="4"/>
  <c r="G2434" i="4"/>
  <c r="F2434" i="4"/>
  <c r="E2434" i="4"/>
  <c r="H2429" i="4"/>
  <c r="G2429" i="4"/>
  <c r="F2429" i="4"/>
  <c r="E2429" i="4"/>
  <c r="H2389" i="4"/>
  <c r="G2389" i="4"/>
  <c r="F2389" i="4"/>
  <c r="E2389" i="4"/>
  <c r="H2379" i="4"/>
  <c r="G2379" i="4"/>
  <c r="F2379" i="4"/>
  <c r="E2379" i="4"/>
  <c r="H2366" i="4"/>
  <c r="G2366" i="4"/>
  <c r="F2366" i="4"/>
  <c r="E2366" i="4"/>
  <c r="H2349" i="4"/>
  <c r="G2349" i="4"/>
  <c r="F2349" i="4"/>
  <c r="E2349" i="4"/>
  <c r="H2331" i="4"/>
  <c r="G2331" i="4"/>
  <c r="F2331" i="4"/>
  <c r="E2331" i="4"/>
  <c r="H2309" i="4"/>
  <c r="G2309" i="4"/>
  <c r="F2309" i="4"/>
  <c r="E2309" i="4"/>
  <c r="H2296" i="4"/>
  <c r="G2296" i="4"/>
  <c r="F2296" i="4"/>
  <c r="E2296" i="4"/>
  <c r="H2283" i="4"/>
  <c r="G2283" i="4"/>
  <c r="F2283" i="4"/>
  <c r="E2283" i="4"/>
  <c r="H2268" i="4"/>
  <c r="H2266" i="4" s="1"/>
  <c r="G2268" i="4"/>
  <c r="G2266" i="4" s="1"/>
  <c r="F2268" i="4"/>
  <c r="F2266" i="4" s="1"/>
  <c r="E2268" i="4"/>
  <c r="E2266" i="4" s="1"/>
  <c r="H2260" i="4"/>
  <c r="G2260" i="4"/>
  <c r="F2260" i="4"/>
  <c r="E2260" i="4"/>
  <c r="H2257" i="4"/>
  <c r="G2257" i="4"/>
  <c r="F2257" i="4"/>
  <c r="E2257" i="4"/>
  <c r="H2251" i="4"/>
  <c r="G2251" i="4"/>
  <c r="F2251" i="4"/>
  <c r="E2251" i="4"/>
  <c r="H2247" i="4"/>
  <c r="G2247" i="4"/>
  <c r="F2247" i="4"/>
  <c r="E2247" i="4"/>
  <c r="H2219" i="4"/>
  <c r="G2219" i="4"/>
  <c r="F2219" i="4"/>
  <c r="E2219" i="4"/>
  <c r="H2207" i="4"/>
  <c r="G2207" i="4"/>
  <c r="F2207" i="4"/>
  <c r="E2207" i="4"/>
  <c r="H2201" i="4"/>
  <c r="G2201" i="4"/>
  <c r="F2201" i="4"/>
  <c r="E2201" i="4"/>
  <c r="H2184" i="4"/>
  <c r="G2184" i="4"/>
  <c r="F2184" i="4"/>
  <c r="E2184" i="4"/>
  <c r="H2169" i="4"/>
  <c r="G2169" i="4"/>
  <c r="F2169" i="4"/>
  <c r="E2169" i="4"/>
  <c r="H2156" i="4"/>
  <c r="G2156" i="4"/>
  <c r="F2156" i="4"/>
  <c r="E2156" i="4"/>
  <c r="H2148" i="4"/>
  <c r="G2148" i="4"/>
  <c r="F2148" i="4"/>
  <c r="E2148" i="4"/>
  <c r="H2141" i="4"/>
  <c r="G2141" i="4"/>
  <c r="F2141" i="4"/>
  <c r="E2141" i="4"/>
  <c r="H2133" i="4"/>
  <c r="G2133" i="4"/>
  <c r="F2133" i="4"/>
  <c r="E2133" i="4"/>
  <c r="H2124" i="4"/>
  <c r="G2124" i="4"/>
  <c r="F2124" i="4"/>
  <c r="E2124" i="4"/>
  <c r="H2110" i="4"/>
  <c r="G2110" i="4"/>
  <c r="F2110" i="4"/>
  <c r="E2110" i="4"/>
  <c r="H2067" i="4"/>
  <c r="G2067" i="4"/>
  <c r="F2067" i="4"/>
  <c r="E2067" i="4"/>
  <c r="H2059" i="4"/>
  <c r="G2059" i="4"/>
  <c r="F2059" i="4"/>
  <c r="E2059" i="4"/>
  <c r="H2038" i="4"/>
  <c r="G2038" i="4"/>
  <c r="F2038" i="4"/>
  <c r="E2038" i="4"/>
  <c r="H2017" i="4"/>
  <c r="G2017" i="4"/>
  <c r="F2017" i="4"/>
  <c r="F2015" i="4" s="1"/>
  <c r="E2017" i="4"/>
  <c r="H2015" i="4"/>
  <c r="G2015" i="4"/>
  <c r="E2015" i="4"/>
  <c r="H2011" i="4"/>
  <c r="G2011" i="4"/>
  <c r="F2011" i="4"/>
  <c r="E2011" i="4"/>
  <c r="H2003" i="4"/>
  <c r="G2003" i="4"/>
  <c r="F2003" i="4"/>
  <c r="E2003" i="4"/>
  <c r="H1996" i="4"/>
  <c r="G1996" i="4"/>
  <c r="F1996" i="4"/>
  <c r="E1996" i="4"/>
  <c r="H1920" i="4"/>
  <c r="G1920" i="4"/>
  <c r="F1920" i="4"/>
  <c r="E1920" i="4"/>
  <c r="H1915" i="4"/>
  <c r="G1915" i="4"/>
  <c r="F1915" i="4"/>
  <c r="E1915" i="4"/>
  <c r="H1902" i="4"/>
  <c r="G1902" i="4"/>
  <c r="F1902" i="4"/>
  <c r="E1902" i="4"/>
  <c r="H1890" i="4"/>
  <c r="G1890" i="4"/>
  <c r="F1890" i="4"/>
  <c r="E1890" i="4"/>
  <c r="H1874" i="4"/>
  <c r="G1874" i="4"/>
  <c r="F1874" i="4"/>
  <c r="E1874" i="4"/>
  <c r="H1863" i="4"/>
  <c r="G1863" i="4"/>
  <c r="F1863" i="4"/>
  <c r="E1863" i="4"/>
  <c r="H1838" i="4"/>
  <c r="G1838" i="4"/>
  <c r="F1838" i="4"/>
  <c r="E1838" i="4"/>
  <c r="H1823" i="4"/>
  <c r="G1823" i="4"/>
  <c r="F1823" i="4"/>
  <c r="E1823" i="4"/>
  <c r="H1804" i="4"/>
  <c r="G1804" i="4"/>
  <c r="F1804" i="4"/>
  <c r="E1804" i="4"/>
  <c r="H1791" i="4"/>
  <c r="G1791" i="4"/>
  <c r="F1791" i="4"/>
  <c r="E1791" i="4"/>
  <c r="H1781" i="4"/>
  <c r="G1781" i="4"/>
  <c r="F1781" i="4"/>
  <c r="E1781" i="4"/>
  <c r="H1760" i="4"/>
  <c r="G1760" i="4"/>
  <c r="F1760" i="4"/>
  <c r="E1760" i="4"/>
  <c r="H1743" i="4"/>
  <c r="G1743" i="4"/>
  <c r="F1743" i="4"/>
  <c r="E1743" i="4"/>
  <c r="H1711" i="4"/>
  <c r="G1711" i="4"/>
  <c r="F1711" i="4"/>
  <c r="F1710" i="4" s="1"/>
  <c r="F1518" i="4" s="1"/>
  <c r="E1711" i="4"/>
  <c r="H1710" i="4"/>
  <c r="G1710" i="4"/>
  <c r="E1710" i="4"/>
  <c r="H1639" i="4"/>
  <c r="G1639" i="4"/>
  <c r="F1639" i="4"/>
  <c r="E1639" i="4"/>
  <c r="H1630" i="4"/>
  <c r="G1630" i="4"/>
  <c r="F1630" i="4"/>
  <c r="E1630" i="4"/>
  <c r="H1621" i="4"/>
  <c r="G1621" i="4"/>
  <c r="F1621" i="4"/>
  <c r="E1621" i="4"/>
  <c r="H1611" i="4"/>
  <c r="G1611" i="4"/>
  <c r="F1611" i="4"/>
  <c r="E1611" i="4"/>
  <c r="H1600" i="4"/>
  <c r="G1600" i="4"/>
  <c r="F1600" i="4"/>
  <c r="E1600" i="4"/>
  <c r="H1589" i="4"/>
  <c r="G1589" i="4"/>
  <c r="F1589" i="4"/>
  <c r="E1589" i="4"/>
  <c r="H1579" i="4"/>
  <c r="G1579" i="4"/>
  <c r="F1579" i="4"/>
  <c r="E1579" i="4"/>
  <c r="H1568" i="4"/>
  <c r="G1568" i="4"/>
  <c r="F1568" i="4"/>
  <c r="E1568" i="4"/>
  <c r="H1562" i="4"/>
  <c r="G1562" i="4"/>
  <c r="F1562" i="4"/>
  <c r="E1562" i="4"/>
  <c r="H1555" i="4"/>
  <c r="G1555" i="4"/>
  <c r="F1555" i="4"/>
  <c r="E1555" i="4"/>
  <c r="H1548" i="4"/>
  <c r="G1548" i="4"/>
  <c r="F1548" i="4"/>
  <c r="E1548" i="4"/>
  <c r="H1520" i="4"/>
  <c r="H1518" i="4" s="1"/>
  <c r="G1520" i="4"/>
  <c r="G1518" i="4" s="1"/>
  <c r="F1520" i="4"/>
  <c r="E1520" i="4"/>
  <c r="E1518" i="4" s="1"/>
  <c r="H1513" i="4"/>
  <c r="G1513" i="4"/>
  <c r="F1513" i="4"/>
  <c r="E1513" i="4"/>
  <c r="H1508" i="4"/>
  <c r="G1508" i="4"/>
  <c r="F1508" i="4"/>
  <c r="E1508" i="4"/>
  <c r="H1504" i="4"/>
  <c r="G1504" i="4"/>
  <c r="F1504" i="4"/>
  <c r="E1504" i="4"/>
  <c r="H1495" i="4"/>
  <c r="G1495" i="4"/>
  <c r="F1495" i="4"/>
  <c r="E1495" i="4"/>
  <c r="H1490" i="4"/>
  <c r="G1490" i="4"/>
  <c r="F1490" i="4"/>
  <c r="E1490" i="4"/>
  <c r="H1483" i="4"/>
  <c r="G1483" i="4"/>
  <c r="F1483" i="4"/>
  <c r="E1483" i="4"/>
  <c r="H1469" i="4"/>
  <c r="G1469" i="4"/>
  <c r="F1469" i="4"/>
  <c r="E1469" i="4"/>
  <c r="H1461" i="4"/>
  <c r="G1461" i="4"/>
  <c r="F1461" i="4"/>
  <c r="E1461" i="4"/>
  <c r="H1445" i="4"/>
  <c r="G1445" i="4"/>
  <c r="F1445" i="4"/>
  <c r="E1445" i="4"/>
  <c r="H1426" i="4"/>
  <c r="G1426" i="4"/>
  <c r="F1426" i="4"/>
  <c r="E1426" i="4"/>
  <c r="H1418" i="4"/>
  <c r="G1418" i="4"/>
  <c r="F1418" i="4"/>
  <c r="E1418" i="4"/>
  <c r="H1413" i="4"/>
  <c r="G1413" i="4"/>
  <c r="F1413" i="4"/>
  <c r="E1413" i="4"/>
  <c r="H1403" i="4"/>
  <c r="G1403" i="4"/>
  <c r="F1403" i="4"/>
  <c r="E1403" i="4"/>
  <c r="H1397" i="4"/>
  <c r="G1397" i="4"/>
  <c r="F1397" i="4"/>
  <c r="E1397" i="4"/>
  <c r="H1386" i="4"/>
  <c r="G1386" i="4"/>
  <c r="F1386" i="4"/>
  <c r="E1386" i="4"/>
  <c r="H1381" i="4"/>
  <c r="G1381" i="4"/>
  <c r="F1381" i="4"/>
  <c r="E1381" i="4"/>
  <c r="H1359" i="4"/>
  <c r="G1359" i="4"/>
  <c r="F1359" i="4"/>
  <c r="E1359" i="4"/>
  <c r="H1332" i="4"/>
  <c r="G1332" i="4"/>
  <c r="F1332" i="4"/>
  <c r="E1332" i="4"/>
  <c r="H1315" i="4"/>
  <c r="G1315" i="4"/>
  <c r="F1315" i="4"/>
  <c r="E1315" i="4"/>
  <c r="H1306" i="4"/>
  <c r="G1306" i="4"/>
  <c r="F1306" i="4"/>
  <c r="E1306" i="4"/>
  <c r="H1296" i="4"/>
  <c r="G1296" i="4"/>
  <c r="F1296" i="4"/>
  <c r="E1296" i="4"/>
  <c r="H1275" i="4"/>
  <c r="G1275" i="4"/>
  <c r="F1275" i="4"/>
  <c r="E1275" i="4"/>
  <c r="H1255" i="4"/>
  <c r="G1255" i="4"/>
  <c r="F1255" i="4"/>
  <c r="E1255" i="4"/>
  <c r="H1248" i="4"/>
  <c r="G1248" i="4"/>
  <c r="F1248" i="4"/>
  <c r="E1248" i="4"/>
  <c r="H1234" i="4"/>
  <c r="G1234" i="4"/>
  <c r="F1234" i="4"/>
  <c r="E1234" i="4"/>
  <c r="H1217" i="4"/>
  <c r="G1217" i="4"/>
  <c r="F1217" i="4"/>
  <c r="E1217" i="4"/>
  <c r="H1208" i="4"/>
  <c r="G1208" i="4"/>
  <c r="F1208" i="4"/>
  <c r="E1208" i="4"/>
  <c r="H1199" i="4"/>
  <c r="G1199" i="4"/>
  <c r="F1199" i="4"/>
  <c r="E1199" i="4"/>
  <c r="H1193" i="4"/>
  <c r="G1193" i="4"/>
  <c r="F1193" i="4"/>
  <c r="E1193" i="4"/>
  <c r="H1186" i="4"/>
  <c r="G1186" i="4"/>
  <c r="F1186" i="4"/>
  <c r="E1186" i="4"/>
  <c r="H1170" i="4"/>
  <c r="G1170" i="4"/>
  <c r="F1170" i="4"/>
  <c r="E1170" i="4"/>
  <c r="H1164" i="4"/>
  <c r="G1164" i="4"/>
  <c r="F1164" i="4"/>
  <c r="E1164" i="4"/>
  <c r="H1152" i="4"/>
  <c r="G1152" i="4"/>
  <c r="F1152" i="4"/>
  <c r="E1152" i="4"/>
  <c r="H1142" i="4"/>
  <c r="G1142" i="4"/>
  <c r="F1142" i="4"/>
  <c r="E1142" i="4"/>
  <c r="H1122" i="4"/>
  <c r="G1122" i="4"/>
  <c r="F1122" i="4"/>
  <c r="E1122" i="4"/>
  <c r="H1114" i="4"/>
  <c r="G1114" i="4"/>
  <c r="F1114" i="4"/>
  <c r="E1114" i="4"/>
  <c r="H1080" i="4"/>
  <c r="G1080" i="4"/>
  <c r="F1080" i="4"/>
  <c r="E1080" i="4"/>
  <c r="H1068" i="4"/>
  <c r="G1068" i="4"/>
  <c r="F1068" i="4"/>
  <c r="E1068" i="4"/>
  <c r="H1029" i="4"/>
  <c r="G1029" i="4"/>
  <c r="F1029" i="4"/>
  <c r="E1029" i="4"/>
  <c r="H966" i="4"/>
  <c r="G966" i="4"/>
  <c r="F966" i="4"/>
  <c r="E966" i="4"/>
  <c r="H951" i="4"/>
  <c r="G951" i="4"/>
  <c r="F951" i="4"/>
  <c r="E951" i="4"/>
  <c r="H936" i="4"/>
  <c r="G936" i="4"/>
  <c r="F936" i="4"/>
  <c r="E936" i="4"/>
  <c r="H921" i="4"/>
  <c r="G921" i="4"/>
  <c r="F921" i="4"/>
  <c r="E921" i="4"/>
  <c r="H910" i="4"/>
  <c r="G910" i="4"/>
  <c r="F910" i="4"/>
  <c r="E910" i="4"/>
  <c r="H906" i="4"/>
  <c r="G906" i="4"/>
  <c r="F906" i="4"/>
  <c r="E906" i="4"/>
  <c r="H887" i="4"/>
  <c r="G887" i="4"/>
  <c r="F887" i="4"/>
  <c r="F885" i="4" s="1"/>
  <c r="E887" i="4"/>
  <c r="E885" i="4" s="1"/>
  <c r="H885" i="4"/>
  <c r="G885" i="4"/>
  <c r="H880" i="4"/>
  <c r="G880" i="4"/>
  <c r="F880" i="4"/>
  <c r="E880" i="4"/>
  <c r="H876" i="4"/>
  <c r="G876" i="4"/>
  <c r="F876" i="4"/>
  <c r="E876" i="4"/>
  <c r="H872" i="4"/>
  <c r="G872" i="4"/>
  <c r="F872" i="4"/>
  <c r="E872" i="4"/>
  <c r="H858" i="4"/>
  <c r="G858" i="4"/>
  <c r="F858" i="4"/>
  <c r="E858" i="4"/>
  <c r="H850" i="4"/>
  <c r="G850" i="4"/>
  <c r="F850" i="4"/>
  <c r="E850" i="4"/>
  <c r="H847" i="4"/>
  <c r="G847" i="4"/>
  <c r="F847" i="4"/>
  <c r="E847" i="4"/>
  <c r="H841" i="4"/>
  <c r="G841" i="4"/>
  <c r="F841" i="4"/>
  <c r="E841" i="4"/>
  <c r="H838" i="4"/>
  <c r="G838" i="4"/>
  <c r="F838" i="4"/>
  <c r="E838" i="4"/>
  <c r="H798" i="4"/>
  <c r="G798" i="4"/>
  <c r="F798" i="4"/>
  <c r="E798" i="4"/>
  <c r="H791" i="4"/>
  <c r="G791" i="4"/>
  <c r="F791" i="4"/>
  <c r="E791" i="4"/>
  <c r="H774" i="4"/>
  <c r="G774" i="4"/>
  <c r="F774" i="4"/>
  <c r="E774" i="4"/>
  <c r="H759" i="4"/>
  <c r="G759" i="4"/>
  <c r="F759" i="4"/>
  <c r="E759" i="4"/>
  <c r="H750" i="4"/>
  <c r="G750" i="4"/>
  <c r="F750" i="4"/>
  <c r="E750" i="4"/>
  <c r="H741" i="4"/>
  <c r="G741" i="4"/>
  <c r="F741" i="4"/>
  <c r="E741" i="4"/>
  <c r="H688" i="4"/>
  <c r="G688" i="4"/>
  <c r="F688" i="4"/>
  <c r="E688" i="4"/>
  <c r="H664" i="4"/>
  <c r="G664" i="4"/>
  <c r="F664" i="4"/>
  <c r="E664" i="4"/>
  <c r="H651" i="4"/>
  <c r="G651" i="4"/>
  <c r="F651" i="4"/>
  <c r="E651" i="4"/>
  <c r="H628" i="4"/>
  <c r="G628" i="4"/>
  <c r="F628" i="4"/>
  <c r="E628" i="4"/>
  <c r="H616" i="4"/>
  <c r="G616" i="4"/>
  <c r="F616" i="4"/>
  <c r="E616" i="4"/>
  <c r="H606" i="4"/>
  <c r="G606" i="4"/>
  <c r="F606" i="4"/>
  <c r="E606" i="4"/>
  <c r="H586" i="4"/>
  <c r="G586" i="4"/>
  <c r="F586" i="4"/>
  <c r="E586" i="4"/>
  <c r="H572" i="4"/>
  <c r="G572" i="4"/>
  <c r="F572" i="4"/>
  <c r="E572" i="4"/>
  <c r="H553" i="4"/>
  <c r="G553" i="4"/>
  <c r="F553" i="4"/>
  <c r="E553" i="4"/>
  <c r="H534" i="4"/>
  <c r="G534" i="4"/>
  <c r="F534" i="4"/>
  <c r="E534" i="4"/>
  <c r="H523" i="4"/>
  <c r="G523" i="4"/>
  <c r="F523" i="4"/>
  <c r="E523" i="4"/>
  <c r="H496" i="4"/>
  <c r="G496" i="4"/>
  <c r="F496" i="4"/>
  <c r="E496" i="4"/>
  <c r="H484" i="4"/>
  <c r="G484" i="4"/>
  <c r="F484" i="4"/>
  <c r="E484" i="4"/>
  <c r="H478" i="4"/>
  <c r="G478" i="4"/>
  <c r="F478" i="4"/>
  <c r="E478" i="4"/>
  <c r="H457" i="4"/>
  <c r="G457" i="4"/>
  <c r="F457" i="4"/>
  <c r="E457" i="4"/>
  <c r="H443" i="4"/>
  <c r="G443" i="4"/>
  <c r="F443" i="4"/>
  <c r="E443" i="4"/>
  <c r="H424" i="4"/>
  <c r="G424" i="4"/>
  <c r="F424" i="4"/>
  <c r="E424" i="4"/>
  <c r="H411" i="4"/>
  <c r="G411" i="4"/>
  <c r="F411" i="4"/>
  <c r="E411" i="4"/>
  <c r="H394" i="4"/>
  <c r="G394" i="4"/>
  <c r="F394" i="4"/>
  <c r="E394" i="4"/>
  <c r="H380" i="4"/>
  <c r="G380" i="4"/>
  <c r="F380" i="4"/>
  <c r="E380" i="4"/>
  <c r="H351" i="4"/>
  <c r="G351" i="4"/>
  <c r="F351" i="4"/>
  <c r="E351" i="4"/>
  <c r="H329" i="4"/>
  <c r="G329" i="4"/>
  <c r="F329" i="4"/>
  <c r="E329" i="4"/>
  <c r="H322" i="4"/>
  <c r="G322" i="4"/>
  <c r="F322" i="4"/>
  <c r="E322" i="4"/>
  <c r="H315" i="4"/>
  <c r="G315" i="4"/>
  <c r="F315" i="4"/>
  <c r="E315" i="4"/>
  <c r="H303" i="4"/>
  <c r="G303" i="4"/>
  <c r="F303" i="4"/>
  <c r="E303" i="4"/>
  <c r="H292" i="4"/>
  <c r="G292" i="4"/>
  <c r="F292" i="4"/>
  <c r="E292" i="4"/>
  <c r="H280" i="4"/>
  <c r="G280" i="4"/>
  <c r="F280" i="4"/>
  <c r="E280" i="4"/>
  <c r="H267" i="4"/>
  <c r="G267" i="4"/>
  <c r="F267" i="4"/>
  <c r="E267" i="4"/>
  <c r="H250" i="4"/>
  <c r="G250" i="4"/>
  <c r="F250" i="4"/>
  <c r="E250" i="4"/>
  <c r="H224" i="4"/>
  <c r="G224" i="4"/>
  <c r="F224" i="4"/>
  <c r="E224" i="4"/>
  <c r="H219" i="4"/>
  <c r="G219" i="4"/>
  <c r="F219" i="4"/>
  <c r="E219" i="4"/>
  <c r="H207" i="4"/>
  <c r="G207" i="4"/>
  <c r="F207" i="4"/>
  <c r="E207" i="4"/>
  <c r="H193" i="4"/>
  <c r="G193" i="4"/>
  <c r="F193" i="4"/>
  <c r="E193" i="4"/>
  <c r="H186" i="4"/>
  <c r="G186" i="4"/>
  <c r="F186" i="4"/>
  <c r="E186" i="4"/>
  <c r="H172" i="4"/>
  <c r="G172" i="4"/>
  <c r="F172" i="4"/>
  <c r="E172" i="4"/>
  <c r="H144" i="4"/>
  <c r="G144" i="4"/>
  <c r="F144" i="4"/>
  <c r="E144" i="4"/>
  <c r="H116" i="4"/>
  <c r="G116" i="4"/>
  <c r="F116" i="4"/>
  <c r="E116" i="4"/>
  <c r="H91" i="4"/>
  <c r="G91" i="4"/>
  <c r="F91" i="4"/>
  <c r="E91" i="4"/>
  <c r="H10" i="4"/>
  <c r="H8" i="4" s="1"/>
  <c r="H6" i="4" s="1"/>
  <c r="G10" i="4"/>
  <c r="G8" i="4" s="1"/>
  <c r="G6" i="4" s="1"/>
  <c r="F10" i="4"/>
  <c r="F8" i="4" s="1"/>
  <c r="F6" i="4" s="1"/>
  <c r="E10" i="4"/>
  <c r="E8" i="4" s="1"/>
  <c r="E6" i="4" s="1"/>
  <c r="M19" i="2"/>
  <c r="O19" i="2" s="1"/>
  <c r="L19" i="2"/>
  <c r="N19" i="2" s="1"/>
  <c r="M18" i="2"/>
  <c r="O18" i="2" s="1"/>
  <c r="L18" i="2"/>
  <c r="N18" i="2" s="1"/>
  <c r="M17" i="2"/>
  <c r="O17" i="2" s="1"/>
  <c r="L17" i="2"/>
  <c r="N17" i="2" s="1"/>
  <c r="M16" i="2"/>
  <c r="O16" i="2" s="1"/>
  <c r="L16" i="2"/>
  <c r="N16" i="2" s="1"/>
  <c r="M15" i="2"/>
  <c r="O15" i="2" s="1"/>
  <c r="L15" i="2"/>
  <c r="N15" i="2" s="1"/>
  <c r="M14" i="2"/>
  <c r="O14" i="2" s="1"/>
  <c r="L14" i="2"/>
  <c r="N14" i="2" s="1"/>
  <c r="M13" i="2"/>
  <c r="O13" i="2" s="1"/>
  <c r="L13" i="2"/>
  <c r="N13" i="2" s="1"/>
  <c r="M12" i="2"/>
  <c r="O12" i="2" s="1"/>
  <c r="L12" i="2"/>
  <c r="N12" i="2" s="1"/>
  <c r="M11" i="2"/>
  <c r="O11" i="2" s="1"/>
  <c r="L11" i="2"/>
  <c r="N11" i="2" s="1"/>
  <c r="M10" i="2"/>
  <c r="O10" i="2" s="1"/>
  <c r="L10" i="2"/>
  <c r="N10" i="2" s="1"/>
  <c r="M9" i="2"/>
  <c r="O9" i="2" s="1"/>
  <c r="L9" i="2"/>
  <c r="N9" i="2" s="1"/>
  <c r="M8" i="2"/>
  <c r="O8" i="2" s="1"/>
  <c r="L8" i="2"/>
  <c r="N8" i="2" s="1"/>
  <c r="M7" i="2"/>
  <c r="O7" i="2" s="1"/>
  <c r="L7" i="2"/>
  <c r="N7" i="2" s="1"/>
  <c r="K6" i="2"/>
  <c r="J6" i="2"/>
  <c r="I6" i="2"/>
  <c r="H6" i="2"/>
  <c r="G6" i="2"/>
  <c r="F6" i="2"/>
  <c r="E6" i="2"/>
  <c r="M6" i="2" s="1"/>
  <c r="O6" i="2" s="1"/>
  <c r="D6" i="2"/>
  <c r="L6" i="2" s="1"/>
  <c r="N6" i="2" s="1"/>
  <c r="E29" i="22" l="1"/>
  <c r="D12" i="22"/>
  <c r="J68" i="5"/>
  <c r="K65" i="5"/>
  <c r="J65" i="5" s="1"/>
  <c r="K67" i="5"/>
  <c r="J67" i="5" s="1"/>
  <c r="J17" i="5"/>
  <c r="K64" i="5"/>
  <c r="L64" i="5"/>
  <c r="E4" i="5"/>
  <c r="D4" i="5" s="1"/>
  <c r="Y45" i="1"/>
  <c r="X45" i="1"/>
  <c r="W45" i="1"/>
  <c r="V45" i="1"/>
  <c r="U45" i="1"/>
  <c r="T45" i="1"/>
  <c r="S45" i="1"/>
  <c r="R45" i="1"/>
  <c r="O45" i="1"/>
  <c r="N45" i="1"/>
  <c r="M45" i="1"/>
  <c r="L45" i="1"/>
  <c r="K45" i="1"/>
  <c r="J45" i="1"/>
  <c r="I45" i="1"/>
  <c r="H45" i="1"/>
  <c r="G45" i="1"/>
  <c r="F45" i="1"/>
  <c r="E45" i="1"/>
  <c r="D45" i="1"/>
  <c r="Y44" i="1"/>
  <c r="X44" i="1"/>
  <c r="W44" i="1"/>
  <c r="V44" i="1"/>
  <c r="U44" i="1"/>
  <c r="T44" i="1"/>
  <c r="S44" i="1"/>
  <c r="R44" i="1"/>
  <c r="O44" i="1"/>
  <c r="N44" i="1"/>
  <c r="M44" i="1"/>
  <c r="L44" i="1"/>
  <c r="K44" i="1"/>
  <c r="J44" i="1"/>
  <c r="I44" i="1"/>
  <c r="H44" i="1"/>
  <c r="G44" i="1"/>
  <c r="F44" i="1"/>
  <c r="E44" i="1"/>
  <c r="D44" i="1"/>
  <c r="Y43" i="1"/>
  <c r="X43" i="1"/>
  <c r="W43" i="1"/>
  <c r="V43" i="1"/>
  <c r="U43" i="1"/>
  <c r="T43" i="1"/>
  <c r="S43" i="1"/>
  <c r="R43" i="1"/>
  <c r="O43" i="1"/>
  <c r="N43" i="1"/>
  <c r="M43" i="1"/>
  <c r="L43" i="1"/>
  <c r="K43" i="1"/>
  <c r="J43" i="1"/>
  <c r="I43" i="1"/>
  <c r="H43" i="1"/>
  <c r="G43" i="1"/>
  <c r="F43" i="1"/>
  <c r="E43" i="1"/>
  <c r="D43" i="1"/>
  <c r="AD42" i="1"/>
  <c r="AC42" i="1"/>
  <c r="AB42" i="1"/>
  <c r="AA42" i="1"/>
  <c r="Z42" i="1"/>
  <c r="AD41" i="1"/>
  <c r="AC41" i="1"/>
  <c r="AB41" i="1"/>
  <c r="AA41" i="1"/>
  <c r="Z41" i="1"/>
  <c r="AD40" i="1"/>
  <c r="AC40" i="1"/>
  <c r="AB40" i="1"/>
  <c r="AA40" i="1"/>
  <c r="Z40" i="1"/>
  <c r="AD39" i="1"/>
  <c r="AC39" i="1"/>
  <c r="AB39" i="1"/>
  <c r="AA39" i="1"/>
  <c r="Z39" i="1"/>
  <c r="AD38" i="1"/>
  <c r="AC38" i="1"/>
  <c r="AB38" i="1"/>
  <c r="AA38" i="1"/>
  <c r="Z38" i="1"/>
  <c r="AD37" i="1"/>
  <c r="AC37" i="1"/>
  <c r="AB37" i="1"/>
  <c r="AA37" i="1"/>
  <c r="Z37" i="1"/>
  <c r="AD36" i="1"/>
  <c r="AC36" i="1"/>
  <c r="AB36" i="1"/>
  <c r="AA36" i="1"/>
  <c r="Z36" i="1"/>
  <c r="AD35" i="1"/>
  <c r="AC35" i="1"/>
  <c r="AB35" i="1"/>
  <c r="AA35" i="1"/>
  <c r="Z35" i="1"/>
  <c r="AD34" i="1"/>
  <c r="AC34" i="1"/>
  <c r="AB34" i="1"/>
  <c r="AA34" i="1"/>
  <c r="Z34" i="1"/>
  <c r="AD33" i="1"/>
  <c r="AC33" i="1"/>
  <c r="AB33" i="1"/>
  <c r="AA33" i="1"/>
  <c r="Z33" i="1"/>
  <c r="AD32" i="1"/>
  <c r="AC32" i="1"/>
  <c r="AB32" i="1"/>
  <c r="AA32" i="1"/>
  <c r="Z32" i="1"/>
  <c r="AD31" i="1"/>
  <c r="AC31" i="1"/>
  <c r="AB31" i="1"/>
  <c r="AA31" i="1"/>
  <c r="Z31" i="1"/>
  <c r="AD30" i="1"/>
  <c r="AC30" i="1"/>
  <c r="AB30" i="1"/>
  <c r="AA30" i="1"/>
  <c r="Z30" i="1"/>
  <c r="AD29" i="1"/>
  <c r="AC29" i="1"/>
  <c r="AB29" i="1"/>
  <c r="AA29" i="1"/>
  <c r="Z29" i="1"/>
  <c r="AD28" i="1"/>
  <c r="AC28" i="1"/>
  <c r="AB28" i="1"/>
  <c r="AA28" i="1"/>
  <c r="Z28" i="1"/>
  <c r="AD27" i="1"/>
  <c r="AC27" i="1"/>
  <c r="AB27" i="1"/>
  <c r="AA27" i="1"/>
  <c r="Z27" i="1"/>
  <c r="AD26" i="1"/>
  <c r="AC26" i="1"/>
  <c r="AB26" i="1"/>
  <c r="AA26" i="1"/>
  <c r="Z26" i="1"/>
  <c r="AD25" i="1"/>
  <c r="AC25" i="1"/>
  <c r="AB25" i="1"/>
  <c r="AA25" i="1"/>
  <c r="Z25" i="1"/>
  <c r="AD24" i="1"/>
  <c r="AC24" i="1"/>
  <c r="AB24" i="1"/>
  <c r="AA24" i="1"/>
  <c r="Z24" i="1"/>
  <c r="AD23" i="1"/>
  <c r="AC23" i="1"/>
  <c r="AB23" i="1"/>
  <c r="AA23" i="1"/>
  <c r="Z23" i="1"/>
  <c r="AD22" i="1"/>
  <c r="AC22" i="1"/>
  <c r="AB22" i="1"/>
  <c r="AA22" i="1"/>
  <c r="Z22" i="1"/>
  <c r="AD21" i="1"/>
  <c r="AC21" i="1"/>
  <c r="AB21" i="1"/>
  <c r="AA21" i="1"/>
  <c r="Z21" i="1"/>
  <c r="AD20" i="1"/>
  <c r="AC20" i="1"/>
  <c r="AB20" i="1"/>
  <c r="AA20" i="1"/>
  <c r="Z20" i="1"/>
  <c r="AD19" i="1"/>
  <c r="AC19" i="1"/>
  <c r="AB19" i="1"/>
  <c r="AA19" i="1"/>
  <c r="Z19" i="1"/>
  <c r="AD18" i="1"/>
  <c r="AC18" i="1"/>
  <c r="AB18" i="1"/>
  <c r="AA18" i="1"/>
  <c r="Z18" i="1"/>
  <c r="AD17" i="1"/>
  <c r="AC17" i="1"/>
  <c r="AB17" i="1"/>
  <c r="AA17" i="1"/>
  <c r="Z17" i="1"/>
  <c r="AD16" i="1"/>
  <c r="AC16" i="1"/>
  <c r="AB16" i="1"/>
  <c r="AA16" i="1"/>
  <c r="Z16" i="1"/>
  <c r="AD15" i="1"/>
  <c r="AC15" i="1"/>
  <c r="AB15" i="1"/>
  <c r="AA15" i="1"/>
  <c r="Z15" i="1"/>
  <c r="AD14" i="1"/>
  <c r="AC14" i="1"/>
  <c r="AB14" i="1"/>
  <c r="AA14" i="1"/>
  <c r="Z14" i="1"/>
  <c r="AD13" i="1"/>
  <c r="AC13" i="1"/>
  <c r="AB13" i="1"/>
  <c r="AA13" i="1"/>
  <c r="Z13" i="1"/>
  <c r="AD12" i="1"/>
  <c r="AC12" i="1"/>
  <c r="AB12" i="1"/>
  <c r="AA12" i="1"/>
  <c r="Z12" i="1"/>
  <c r="AD11" i="1"/>
  <c r="AC11" i="1"/>
  <c r="AB11" i="1"/>
  <c r="AA11" i="1"/>
  <c r="Z11" i="1"/>
  <c r="AD10" i="1"/>
  <c r="AC10" i="1"/>
  <c r="AB10" i="1"/>
  <c r="AA10" i="1"/>
  <c r="Z10" i="1"/>
  <c r="AD9" i="1"/>
  <c r="AC9" i="1"/>
  <c r="AB9" i="1"/>
  <c r="AA9" i="1"/>
  <c r="Z9" i="1"/>
  <c r="AD8" i="1"/>
  <c r="AC8" i="1"/>
  <c r="AB8" i="1"/>
  <c r="AA8" i="1"/>
  <c r="Z8" i="1"/>
  <c r="AD7" i="1"/>
  <c r="AC7" i="1"/>
  <c r="AB7" i="1"/>
  <c r="AA7" i="1"/>
  <c r="Z7" i="1"/>
  <c r="AD6" i="1"/>
  <c r="AC6" i="1"/>
  <c r="AB6" i="1"/>
  <c r="AA6" i="1"/>
  <c r="Z6" i="1"/>
  <c r="AD5" i="1"/>
  <c r="AC5" i="1"/>
  <c r="AB5" i="1"/>
  <c r="AA5" i="1"/>
  <c r="Z5" i="1"/>
  <c r="AD4" i="1"/>
  <c r="AC4" i="1"/>
  <c r="AB4" i="1"/>
  <c r="AA4" i="1"/>
  <c r="Z4" i="1"/>
  <c r="J64" i="5" l="1"/>
  <c r="AA43" i="1"/>
  <c r="AC45" i="1"/>
  <c r="AB43" i="1"/>
  <c r="AA44" i="1"/>
  <c r="Z45" i="1"/>
  <c r="AC43" i="1"/>
  <c r="AB44" i="1"/>
  <c r="AA45" i="1"/>
  <c r="Z43" i="1"/>
  <c r="AD43" i="1"/>
  <c r="AC44" i="1"/>
  <c r="AB45" i="1"/>
  <c r="AD44" i="1"/>
  <c r="Z44" i="1"/>
  <c r="AD45" i="1"/>
</calcChain>
</file>

<file path=xl/sharedStrings.xml><?xml version="1.0" encoding="utf-8"?>
<sst xmlns="http://schemas.openxmlformats.org/spreadsheetml/2006/main" count="5910" uniqueCount="4526">
  <si>
    <t>地区名</t>
  </si>
  <si>
    <t>男女別</t>
    <rPh sb="0" eb="2">
      <t>ダンジョ</t>
    </rPh>
    <rPh sb="2" eb="3">
      <t>ベツ</t>
    </rPh>
    <phoneticPr fontId="5"/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</si>
  <si>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</si>
  <si>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</si>
  <si>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</si>
  <si>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</si>
  <si>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</si>
  <si>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</si>
  <si>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</si>
  <si>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</si>
  <si>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</si>
  <si>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</si>
  <si>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</si>
  <si>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</si>
  <si>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</si>
  <si>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</si>
  <si>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</si>
  <si>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</si>
  <si>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</si>
  <si>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  <phoneticPr fontId="2"/>
  </si>
  <si>
    <t>90歳以上</t>
    <rPh sb="3" eb="5">
      <t>イジョウ</t>
    </rPh>
    <phoneticPr fontId="2"/>
  </si>
  <si>
    <t>不詳</t>
  </si>
  <si>
    <t>計</t>
    <rPh sb="0" eb="1">
      <t>ケイ</t>
    </rPh>
    <phoneticPr fontId="5"/>
  </si>
  <si>
    <t>(再掲)
15歳未満</t>
    <phoneticPr fontId="2"/>
  </si>
  <si>
    <t>(再掲)
15～64歳</t>
    <phoneticPr fontId="2"/>
  </si>
  <si>
    <t>(再掲)
65歳以上</t>
    <phoneticPr fontId="2"/>
  </si>
  <si>
    <t>(再掲)
75歳以上</t>
    <phoneticPr fontId="2"/>
  </si>
  <si>
    <t>計</t>
  </si>
  <si>
    <t>平</t>
  </si>
  <si>
    <t>男</t>
  </si>
  <si>
    <t>女</t>
  </si>
  <si>
    <t>小名浜</t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</si>
  <si>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</si>
  <si>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</si>
  <si>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</si>
  <si>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</si>
  <si>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</si>
  <si>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</si>
  <si>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</si>
  <si>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</si>
  <si>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</si>
  <si>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</si>
  <si>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市計</t>
    <rPh sb="0" eb="1">
      <t>シ</t>
    </rPh>
    <rPh sb="1" eb="2">
      <t>ケイ</t>
    </rPh>
    <phoneticPr fontId="5"/>
  </si>
  <si>
    <t>第３-１表　男女別、年齢（５歳階級）別人口（地区別）</t>
    <rPh sb="0" eb="1">
      <t>ダイ</t>
    </rPh>
    <rPh sb="4" eb="5">
      <t>ヒョウ</t>
    </rPh>
    <rPh sb="6" eb="8">
      <t>ダンジョ</t>
    </rPh>
    <rPh sb="8" eb="9">
      <t>ベツ</t>
    </rPh>
    <rPh sb="10" eb="12">
      <t>ネンレイ</t>
    </rPh>
    <rPh sb="14" eb="15">
      <t>サイ</t>
    </rPh>
    <rPh sb="15" eb="17">
      <t>カイキュウ</t>
    </rPh>
    <rPh sb="18" eb="19">
      <t>ベツ</t>
    </rPh>
    <rPh sb="19" eb="21">
      <t>ジンコウ</t>
    </rPh>
    <rPh sb="22" eb="24">
      <t>チク</t>
    </rPh>
    <rPh sb="24" eb="25">
      <t>ベツ</t>
    </rPh>
    <phoneticPr fontId="2"/>
  </si>
  <si>
    <t>久之浜
・大久</t>
    <rPh sb="1" eb="2">
      <t>ユキ</t>
    </rPh>
    <rPh sb="5" eb="6">
      <t>オオ</t>
    </rPh>
    <rPh sb="6" eb="7">
      <t>ヒサシ</t>
    </rPh>
    <phoneticPr fontId="2"/>
  </si>
  <si>
    <t>（単位：人）</t>
    <rPh sb="1" eb="3">
      <t>タンイ</t>
    </rPh>
    <rPh sb="4" eb="5">
      <t>ニン</t>
    </rPh>
    <phoneticPr fontId="2"/>
  </si>
  <si>
    <t>第１表　地区別世帯数と男女別人口（令和２年・平成27年）</t>
    <rPh sb="0" eb="3">
      <t>ダイ１ヒョウ</t>
    </rPh>
    <rPh sb="4" eb="6">
      <t>チク</t>
    </rPh>
    <rPh sb="6" eb="7">
      <t>ベツ</t>
    </rPh>
    <rPh sb="7" eb="10">
      <t>セタイスウ</t>
    </rPh>
    <rPh sb="11" eb="13">
      <t>ダンジョ</t>
    </rPh>
    <rPh sb="13" eb="14">
      <t>ベツ</t>
    </rPh>
    <rPh sb="14" eb="16">
      <t>ジンコウ</t>
    </rPh>
    <rPh sb="17" eb="19">
      <t>レイワ</t>
    </rPh>
    <rPh sb="20" eb="21">
      <t>ネン</t>
    </rPh>
    <rPh sb="21" eb="22">
      <t>ヘイネン</t>
    </rPh>
    <rPh sb="22" eb="24">
      <t>ヘイセイ</t>
    </rPh>
    <rPh sb="26" eb="27">
      <t>ネン</t>
    </rPh>
    <phoneticPr fontId="2"/>
  </si>
  <si>
    <t>（単位：人・世帯・％）</t>
    <rPh sb="1" eb="3">
      <t>タンイ</t>
    </rPh>
    <rPh sb="4" eb="5">
      <t>ヒト</t>
    </rPh>
    <rPh sb="6" eb="8">
      <t>セタイ</t>
    </rPh>
    <phoneticPr fontId="2"/>
  </si>
  <si>
    <t>令和２年（確定）</t>
    <rPh sb="0" eb="2">
      <t>レイワ</t>
    </rPh>
    <rPh sb="3" eb="4">
      <t>ネン</t>
    </rPh>
    <rPh sb="5" eb="7">
      <t>カクテイ</t>
    </rPh>
    <phoneticPr fontId="2"/>
  </si>
  <si>
    <t>平成27年（確定）</t>
    <phoneticPr fontId="2"/>
  </si>
  <si>
    <t>平成27年／令和２年</t>
    <rPh sb="0" eb="2">
      <t>ヘイセイ</t>
    </rPh>
    <rPh sb="4" eb="5">
      <t>ネン</t>
    </rPh>
    <rPh sb="6" eb="8">
      <t>レイワ</t>
    </rPh>
    <rPh sb="9" eb="10">
      <t>ネン</t>
    </rPh>
    <phoneticPr fontId="2"/>
  </si>
  <si>
    <t>地 区 別</t>
    <rPh sb="0" eb="1">
      <t>チ</t>
    </rPh>
    <rPh sb="2" eb="3">
      <t>ク</t>
    </rPh>
    <rPh sb="4" eb="5">
      <t>ベツ</t>
    </rPh>
    <phoneticPr fontId="2"/>
  </si>
  <si>
    <t>世帯数</t>
    <rPh sb="0" eb="3">
      <t>セタイスウ</t>
    </rPh>
    <phoneticPr fontId="2"/>
  </si>
  <si>
    <t>人 口</t>
    <rPh sb="0" eb="3">
      <t>ジンコウ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</si>
  <si>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</si>
  <si>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</si>
  <si>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</si>
  <si>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</si>
  <si>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</si>
  <si>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 口</t>
    <rPh sb="0" eb="1">
      <t>ヒト</t>
    </rPh>
    <rPh sb="2" eb="3">
      <t>クチ</t>
    </rPh>
    <phoneticPr fontId="2"/>
  </si>
  <si>
    <t>総　数</t>
    <rPh sb="0" eb="3">
      <t>ソウスウ</t>
    </rPh>
    <phoneticPr fontId="2"/>
  </si>
  <si>
    <t>平</t>
    <rPh sb="0" eb="1">
      <t>タイラ</t>
    </rPh>
    <phoneticPr fontId="2"/>
  </si>
  <si>
    <t>小名浜</t>
    <rPh sb="0" eb="1">
      <t>オ</t>
    </rPh>
    <rPh sb="1" eb="2">
      <t>ナ</t>
    </rPh>
    <rPh sb="2" eb="3">
      <t>ハマ</t>
    </rPh>
    <phoneticPr fontId="2"/>
  </si>
  <si>
    <t>勿　来</t>
    <rPh sb="0" eb="3">
      <t>ナコソ</t>
    </rPh>
    <phoneticPr fontId="2"/>
  </si>
  <si>
    <t>常　磐</t>
    <rPh sb="0" eb="3">
      <t>ジョウバン</t>
    </rPh>
    <phoneticPr fontId="2"/>
  </si>
  <si>
    <t>内　郷</t>
    <rPh sb="0" eb="3">
      <t>ウチゴウ</t>
    </rPh>
    <phoneticPr fontId="2"/>
  </si>
  <si>
    <t>四　倉</t>
    <rPh sb="0" eb="3">
      <t>ヨツクラ</t>
    </rPh>
    <phoneticPr fontId="2"/>
  </si>
  <si>
    <t>遠　野</t>
    <rPh sb="0" eb="3">
      <t>トオノ</t>
    </rPh>
    <phoneticPr fontId="2"/>
  </si>
  <si>
    <t>小　川</t>
    <rPh sb="0" eb="3">
      <t>オガワ</t>
    </rPh>
    <phoneticPr fontId="2"/>
  </si>
  <si>
    <t>好　間</t>
    <rPh sb="0" eb="3">
      <t>ヨシマ</t>
    </rPh>
    <phoneticPr fontId="2"/>
  </si>
  <si>
    <t>三　和</t>
    <rPh sb="0" eb="3">
      <t>ミワ</t>
    </rPh>
    <phoneticPr fontId="2"/>
  </si>
  <si>
    <t>田　人</t>
    <rPh sb="0" eb="3">
      <t>タビト</t>
    </rPh>
    <phoneticPr fontId="2"/>
  </si>
  <si>
    <t>川　前</t>
    <rPh sb="0" eb="3">
      <t>カワマエ</t>
    </rPh>
    <phoneticPr fontId="2"/>
  </si>
  <si>
    <t>久之浜・大久</t>
    <rPh sb="0" eb="1">
      <t>ヒサノハマ</t>
    </rPh>
    <rPh sb="1" eb="2">
      <t>ノ</t>
    </rPh>
    <rPh sb="2" eb="3">
      <t>ハマ</t>
    </rPh>
    <rPh sb="4" eb="5">
      <t>オオ</t>
    </rPh>
    <rPh sb="5" eb="6">
      <t>ヒサ</t>
    </rPh>
    <phoneticPr fontId="2"/>
  </si>
  <si>
    <t>第２表　町名別世帯数と男女別人口</t>
    <rPh sb="4" eb="5">
      <t>マチ</t>
    </rPh>
    <rPh sb="5" eb="6">
      <t>メイ</t>
    </rPh>
    <rPh sb="6" eb="7">
      <t>ベツ</t>
    </rPh>
    <rPh sb="11" eb="13">
      <t>ダンジョ</t>
    </rPh>
    <rPh sb="13" eb="14">
      <t>ベツ</t>
    </rPh>
    <phoneticPr fontId="2"/>
  </si>
  <si>
    <t>（単位：世帯・人）</t>
    <rPh sb="1" eb="3">
      <t>タンイ</t>
    </rPh>
    <rPh sb="4" eb="6">
      <t>セタイ</t>
    </rPh>
    <rPh sb="7" eb="8">
      <t>ヒト</t>
    </rPh>
    <phoneticPr fontId="2"/>
  </si>
  <si>
    <t>町名別</t>
  </si>
  <si>
    <t>人口</t>
    <rPh sb="0" eb="1">
      <t>ヒト</t>
    </rPh>
    <rPh sb="1" eb="2">
      <t>クチ</t>
    </rPh>
    <phoneticPr fontId="2"/>
  </si>
  <si>
    <t>総数</t>
    <rPh sb="0" eb="2">
      <t>ソウスウ</t>
    </rPh>
    <phoneticPr fontId="2"/>
  </si>
  <si>
    <t>　い　わ　き　市　総　計</t>
    <phoneticPr fontId="2"/>
  </si>
  <si>
    <t>　平　地　区　計</t>
  </si>
  <si>
    <t>平上平窪</t>
  </si>
  <si>
    <t>平中平窪</t>
  </si>
  <si>
    <t>平下平窪</t>
  </si>
  <si>
    <t>平中塩</t>
  </si>
  <si>
    <t>平四ツ波</t>
  </si>
  <si>
    <t>平幕ノ内</t>
  </si>
  <si>
    <t>平鯨岡</t>
  </si>
  <si>
    <t>平大室</t>
  </si>
  <si>
    <t>平北白土</t>
  </si>
  <si>
    <t>平南白土</t>
  </si>
  <si>
    <t>平谷川瀬</t>
  </si>
  <si>
    <t>平上荒川</t>
  </si>
  <si>
    <t>平下荒川</t>
  </si>
  <si>
    <t>平中山</t>
  </si>
  <si>
    <t>平小泉</t>
  </si>
  <si>
    <t>平吉野谷</t>
  </si>
  <si>
    <t>平上高久</t>
  </si>
  <si>
    <t>平中神谷</t>
  </si>
  <si>
    <t>平塩</t>
  </si>
  <si>
    <t>平鎌田</t>
  </si>
  <si>
    <t>平上神谷</t>
  </si>
  <si>
    <t>平上片寄</t>
  </si>
  <si>
    <t>平下片寄</t>
  </si>
  <si>
    <t>平豊間</t>
  </si>
  <si>
    <t>平薄磯</t>
  </si>
  <si>
    <t>平沼ノ内</t>
  </si>
  <si>
    <t>平下高久</t>
  </si>
  <si>
    <t>平神谷作</t>
  </si>
  <si>
    <t>平上山口</t>
  </si>
  <si>
    <t>平下山口</t>
  </si>
  <si>
    <t>平山崎</t>
  </si>
  <si>
    <t>平菅波</t>
  </si>
  <si>
    <t>平荒田目</t>
  </si>
  <si>
    <t>平上大越</t>
  </si>
  <si>
    <t>平下大越</t>
  </si>
  <si>
    <t>平藤間</t>
  </si>
  <si>
    <t>平泉崎</t>
  </si>
  <si>
    <t>平下神谷</t>
  </si>
  <si>
    <t>平原高野</t>
  </si>
  <si>
    <t>平馬目</t>
  </si>
  <si>
    <t>平絹谷</t>
  </si>
  <si>
    <t>平北神谷</t>
  </si>
  <si>
    <t>平水品</t>
  </si>
  <si>
    <t>平赤井</t>
  </si>
  <si>
    <t>自由ケ丘</t>
  </si>
  <si>
    <t>郷ケ丘</t>
  </si>
  <si>
    <t>明治団地</t>
  </si>
  <si>
    <t>平鶴ケ井</t>
  </si>
  <si>
    <t>中央台</t>
  </si>
  <si>
    <t>石森</t>
  </si>
  <si>
    <t>平成</t>
  </si>
  <si>
    <t>薄磯</t>
  </si>
  <si>
    <t>　小　名　浜　地　区　計</t>
  </si>
  <si>
    <t>江名</t>
  </si>
  <si>
    <t>折戸</t>
  </si>
  <si>
    <t>中之作</t>
  </si>
  <si>
    <t>永崎</t>
  </si>
  <si>
    <t>小名浜上神白</t>
  </si>
  <si>
    <t>小名浜下神白</t>
  </si>
  <si>
    <t>小名浜岡小名</t>
  </si>
  <si>
    <t>小名浜南富岡</t>
  </si>
  <si>
    <t>小名浜大原</t>
  </si>
  <si>
    <t>小名浜相子島</t>
  </si>
  <si>
    <t>小名浜住吉</t>
  </si>
  <si>
    <t>小名浜島</t>
  </si>
  <si>
    <t>小名浜野田</t>
  </si>
  <si>
    <t>小名浜岩出</t>
  </si>
  <si>
    <t>小名浜林城</t>
  </si>
  <si>
    <t>小名浜金成</t>
  </si>
  <si>
    <t>小名浜玉川町</t>
  </si>
  <si>
    <t>鹿島町御代</t>
  </si>
  <si>
    <t>鹿島町船戸</t>
  </si>
  <si>
    <t>鹿島町久保</t>
  </si>
  <si>
    <t>鹿島町下蔵持</t>
  </si>
  <si>
    <t>鹿島町上蔵持</t>
  </si>
  <si>
    <t>鹿島町走熊</t>
  </si>
  <si>
    <t>鹿島町下矢田</t>
  </si>
  <si>
    <t>鹿島町米田</t>
  </si>
  <si>
    <t>鹿島町飯田</t>
  </si>
  <si>
    <t>泉町本谷</t>
  </si>
  <si>
    <t>泉町滝尻</t>
  </si>
  <si>
    <t>泉町下川</t>
  </si>
  <si>
    <t>泉町黒須野</t>
  </si>
  <si>
    <t>泉町</t>
  </si>
  <si>
    <t>泉町玉露</t>
  </si>
  <si>
    <t>渡辺町洞</t>
  </si>
  <si>
    <t>渡辺町泉田</t>
  </si>
  <si>
    <t>渡辺町昼野</t>
  </si>
  <si>
    <t>渡辺町田部</t>
  </si>
  <si>
    <t>渡辺町松小屋</t>
  </si>
  <si>
    <t>渡辺町中釜戸</t>
  </si>
  <si>
    <t>渡辺町上釜戸</t>
  </si>
  <si>
    <t>洋向台</t>
  </si>
  <si>
    <t>泉ケ丘</t>
  </si>
  <si>
    <t>泉玉露</t>
  </si>
  <si>
    <t>湘南台</t>
  </si>
  <si>
    <t>葉山</t>
  </si>
  <si>
    <t>泉もえぎ台</t>
  </si>
  <si>
    <t>　勿　来　地　区　計</t>
  </si>
  <si>
    <t>植田町</t>
  </si>
  <si>
    <t>後田町</t>
  </si>
  <si>
    <t>仁井田町</t>
  </si>
  <si>
    <t>高倉町</t>
  </si>
  <si>
    <t>江畑町</t>
  </si>
  <si>
    <t>添野町</t>
  </si>
  <si>
    <t>石塚町</t>
  </si>
  <si>
    <t>東田町</t>
  </si>
  <si>
    <t>佐糠町</t>
  </si>
  <si>
    <t>岩間町</t>
  </si>
  <si>
    <t>小浜町</t>
  </si>
  <si>
    <t>錦町</t>
  </si>
  <si>
    <t>勿来町</t>
  </si>
  <si>
    <t>　窪田</t>
  </si>
  <si>
    <t>　四沢</t>
  </si>
  <si>
    <t>　関田</t>
  </si>
  <si>
    <t>　九面</t>
  </si>
  <si>
    <t>　大高</t>
  </si>
  <si>
    <t>　酒井</t>
  </si>
  <si>
    <t>　白米</t>
  </si>
  <si>
    <t>川部町</t>
  </si>
  <si>
    <t>沼部町</t>
  </si>
  <si>
    <t>三沢町</t>
  </si>
  <si>
    <t>山玉町</t>
  </si>
  <si>
    <t>瀬戸町</t>
  </si>
  <si>
    <t>富津町</t>
  </si>
  <si>
    <t>山田町</t>
  </si>
  <si>
    <t>金山町</t>
  </si>
  <si>
    <t>中岡町</t>
  </si>
  <si>
    <t>南台</t>
  </si>
  <si>
    <t>　常　磐　地　区　計</t>
  </si>
  <si>
    <t>常磐湯本町</t>
  </si>
  <si>
    <t>常磐関船町</t>
  </si>
  <si>
    <t>常磐水野谷町</t>
  </si>
  <si>
    <t>常磐藤原町</t>
  </si>
  <si>
    <t>常磐白鳥町</t>
  </si>
  <si>
    <t>常磐西郷町</t>
  </si>
  <si>
    <t>常磐長孫町</t>
  </si>
  <si>
    <t>常磐岩ケ岡町</t>
  </si>
  <si>
    <t>常磐馬玉町</t>
  </si>
  <si>
    <t>常磐下船尾町</t>
  </si>
  <si>
    <t>常磐下湯長谷町</t>
  </si>
  <si>
    <t>常磐上湯長谷町</t>
  </si>
  <si>
    <t>常磐三沢町</t>
  </si>
  <si>
    <t>常磐松久須根町</t>
  </si>
  <si>
    <t>常磐上矢田町</t>
  </si>
  <si>
    <t>若葉台</t>
  </si>
  <si>
    <t>桜ケ丘</t>
  </si>
  <si>
    <t>常磐松が台</t>
  </si>
  <si>
    <t>草木台</t>
  </si>
  <si>
    <t>　内　郷　地　区　計</t>
  </si>
  <si>
    <t>内郷白水町</t>
  </si>
  <si>
    <t>内郷宮町</t>
  </si>
  <si>
    <t>内郷内町</t>
  </si>
  <si>
    <t>内郷綴町</t>
  </si>
  <si>
    <t>内郷高坂町</t>
  </si>
  <si>
    <t>内郷御厩町</t>
  </si>
  <si>
    <t>内郷御台境町</t>
  </si>
  <si>
    <t>内郷小島町</t>
  </si>
  <si>
    <t>内郷高野町</t>
  </si>
  <si>
    <t>小島町</t>
  </si>
  <si>
    <t>　四　倉　地　区　計</t>
  </si>
  <si>
    <t>四倉町</t>
  </si>
  <si>
    <t>四倉町上仁井田</t>
  </si>
  <si>
    <t>四倉町塩木</t>
  </si>
  <si>
    <t>四倉町下仁井田</t>
  </si>
  <si>
    <t>四倉町細谷</t>
  </si>
  <si>
    <t>四倉町大森</t>
  </si>
  <si>
    <t>四倉町狐塚</t>
  </si>
  <si>
    <t>四倉町名木</t>
  </si>
  <si>
    <t>四倉町長友</t>
  </si>
  <si>
    <t>四倉町戸田</t>
  </si>
  <si>
    <t>四倉町白岩</t>
  </si>
  <si>
    <t>四倉町中島</t>
  </si>
  <si>
    <t>四倉町玉山</t>
  </si>
  <si>
    <t>四倉町山田小湊</t>
  </si>
  <si>
    <t>四倉町薬王寺</t>
  </si>
  <si>
    <t>四倉町下柳生</t>
  </si>
  <si>
    <t>四倉町上柳生</t>
  </si>
  <si>
    <t>四倉町駒込</t>
  </si>
  <si>
    <t>四倉町八茎</t>
  </si>
  <si>
    <t>四倉町上岡</t>
  </si>
  <si>
    <t>　遠　野　地　区　計</t>
  </si>
  <si>
    <t>遠野町深山田</t>
  </si>
  <si>
    <t>遠野町上遠野</t>
  </si>
  <si>
    <t>遠野町滝</t>
  </si>
  <si>
    <t>遠野町根岸</t>
  </si>
  <si>
    <t>遠野町上根本</t>
  </si>
  <si>
    <t>遠野町入遠野</t>
  </si>
  <si>
    <t>遠野町大平</t>
  </si>
  <si>
    <t>　小　川　地　区　計</t>
  </si>
  <si>
    <t>小川町下小川</t>
  </si>
  <si>
    <t>小川町関場</t>
  </si>
  <si>
    <t>小川町上平</t>
  </si>
  <si>
    <t>小川町柴原</t>
  </si>
  <si>
    <t>小川町福岡</t>
  </si>
  <si>
    <t>小川町上小川</t>
  </si>
  <si>
    <t>小川町塩田</t>
  </si>
  <si>
    <t>小川町高萩</t>
  </si>
  <si>
    <t>小川町三島</t>
  </si>
  <si>
    <t>小川町西小川</t>
  </si>
  <si>
    <t>　好　間　地　区　計</t>
  </si>
  <si>
    <t>好間町榊小屋</t>
  </si>
  <si>
    <t>好間町大利</t>
  </si>
  <si>
    <t>好間町北好間</t>
  </si>
  <si>
    <t>好間町上好間</t>
  </si>
  <si>
    <t>好間町中好間</t>
  </si>
  <si>
    <t>好間町下好間</t>
  </si>
  <si>
    <t>好間町小谷作</t>
  </si>
  <si>
    <t>好間町愛谷</t>
  </si>
  <si>
    <t>好間町今新田</t>
  </si>
  <si>
    <t>好間町川中子</t>
  </si>
  <si>
    <t>　三　和　地　区　計</t>
  </si>
  <si>
    <t>三和町上三坂</t>
  </si>
  <si>
    <t>三和町中三坂</t>
  </si>
  <si>
    <t>三和町下三坂</t>
  </si>
  <si>
    <t>三和町差塩</t>
  </si>
  <si>
    <t>三和町上永井</t>
  </si>
  <si>
    <t>三和町下永井</t>
  </si>
  <si>
    <t>三和町合戸</t>
  </si>
  <si>
    <t>三和町渡戸</t>
  </si>
  <si>
    <t>三和町中寺</t>
  </si>
  <si>
    <t>三和町下市萱</t>
  </si>
  <si>
    <t>三和町上市萱</t>
  </si>
  <si>
    <t>　田　人　地　区　計</t>
  </si>
  <si>
    <t>田人町南大平</t>
  </si>
  <si>
    <t>田人町旅人</t>
  </si>
  <si>
    <t>田人町黒田</t>
  </si>
  <si>
    <t>田人町荷路夫</t>
  </si>
  <si>
    <t>田人町貝泊</t>
  </si>
  <si>
    <t>田人町石住</t>
  </si>
  <si>
    <t>　川　前　地　区　計</t>
  </si>
  <si>
    <t>川前町川前</t>
  </si>
  <si>
    <t>川前町下桶売</t>
  </si>
  <si>
    <t>川前町上桶売</t>
  </si>
  <si>
    <t>川前町小白井</t>
  </si>
  <si>
    <t>　久　之　浜　地　区　計</t>
  </si>
  <si>
    <t>久之浜町末続</t>
  </si>
  <si>
    <t>久之浜町金ケ沢</t>
  </si>
  <si>
    <t>久之浜町久之浜</t>
  </si>
  <si>
    <t>久之浜町田之網</t>
  </si>
  <si>
    <t>久之浜町</t>
  </si>
  <si>
    <t>　大　久　地　区　計</t>
  </si>
  <si>
    <t>大久町大久</t>
  </si>
  <si>
    <t>大久町小久</t>
  </si>
  <si>
    <t>大久町小山田</t>
  </si>
  <si>
    <t>第２-１表　字別世帯数と男女別人口</t>
    <rPh sb="6" eb="7">
      <t>アザ</t>
    </rPh>
    <rPh sb="7" eb="8">
      <t>ベツ</t>
    </rPh>
    <phoneticPr fontId="2"/>
  </si>
  <si>
    <t>地区・町・字名</t>
    <rPh sb="0" eb="2">
      <t>チク</t>
    </rPh>
    <rPh sb="5" eb="6">
      <t>アザ</t>
    </rPh>
    <rPh sb="6" eb="7">
      <t>メイ</t>
    </rPh>
    <phoneticPr fontId="2"/>
  </si>
  <si>
    <t>人　　　口</t>
    <rPh sb="0" eb="1">
      <t>ヒト</t>
    </rPh>
    <rPh sb="4" eb="5">
      <t>クチ</t>
    </rPh>
    <phoneticPr fontId="2"/>
  </si>
  <si>
    <t>　い　わ　き　市　総　計</t>
    <rPh sb="7" eb="8">
      <t>シ</t>
    </rPh>
    <rPh sb="9" eb="10">
      <t>フサ</t>
    </rPh>
    <rPh sb="11" eb="12">
      <t>ケイ</t>
    </rPh>
    <phoneticPr fontId="2"/>
  </si>
  <si>
    <t>　平　地　区　計</t>
    <rPh sb="1" eb="2">
      <t>タイラ</t>
    </rPh>
    <rPh sb="3" eb="4">
      <t>チ</t>
    </rPh>
    <rPh sb="5" eb="6">
      <t>ク</t>
    </rPh>
    <rPh sb="7" eb="8">
      <t>ケイ</t>
    </rPh>
    <phoneticPr fontId="2"/>
  </si>
  <si>
    <t>（平）</t>
  </si>
  <si>
    <t>平字橋下</t>
  </si>
  <si>
    <t>平字堂根町</t>
  </si>
  <si>
    <t>平字尼子町</t>
  </si>
  <si>
    <t>平字童子町</t>
  </si>
  <si>
    <t>平字小太郎町</t>
  </si>
  <si>
    <t>平字菱川町</t>
  </si>
  <si>
    <t>平字佃町</t>
  </si>
  <si>
    <t>平字下の町</t>
  </si>
  <si>
    <t>平字新町</t>
  </si>
  <si>
    <t>平字長橋町</t>
  </si>
  <si>
    <t>平字研町</t>
  </si>
  <si>
    <t>平字古鍛冶町</t>
  </si>
  <si>
    <t>平字紺屋町</t>
  </si>
  <si>
    <t>平字材木町</t>
  </si>
  <si>
    <t>平字堂ノ前</t>
  </si>
  <si>
    <t>平字鍛冶町</t>
  </si>
  <si>
    <t>平字中町</t>
  </si>
  <si>
    <t>平字南町</t>
  </si>
  <si>
    <t>平字十五町目</t>
  </si>
  <si>
    <t>平字大町</t>
  </si>
  <si>
    <t>平字一町目</t>
  </si>
  <si>
    <t>平字二町目</t>
  </si>
  <si>
    <t>平字三町目</t>
  </si>
  <si>
    <t>平字四町目</t>
  </si>
  <si>
    <t>平字五町目</t>
  </si>
  <si>
    <t>平字新川町</t>
  </si>
  <si>
    <t>平字月見町</t>
  </si>
  <si>
    <t>平字三倉</t>
  </si>
  <si>
    <t>平字倉前</t>
  </si>
  <si>
    <t>平字新田前</t>
  </si>
  <si>
    <t>平字堤ノ内</t>
  </si>
  <si>
    <t>平字正内町</t>
  </si>
  <si>
    <t>平字正月町</t>
  </si>
  <si>
    <t>平字五色町</t>
  </si>
  <si>
    <t>平字鎌田町</t>
  </si>
  <si>
    <t>平字下川原</t>
  </si>
  <si>
    <t>平字上川原</t>
  </si>
  <si>
    <t>平字大工町</t>
  </si>
  <si>
    <t>平字白銀町</t>
  </si>
  <si>
    <t>平字田町</t>
  </si>
  <si>
    <t>平字掻槌小路</t>
  </si>
  <si>
    <t>平字久保町</t>
  </si>
  <si>
    <t>平字七軒町</t>
  </si>
  <si>
    <t>平字大館</t>
  </si>
  <si>
    <t>平字高月</t>
  </si>
  <si>
    <t>平字胡摩沢</t>
  </si>
  <si>
    <t>平字杉平</t>
  </si>
  <si>
    <t>平字六人町</t>
  </si>
  <si>
    <t>平字北目町</t>
  </si>
  <si>
    <t>平字桜町</t>
  </si>
  <si>
    <t>平字四軒町</t>
  </si>
  <si>
    <t>平字梅香町</t>
  </si>
  <si>
    <t>平字紅葉町</t>
  </si>
  <si>
    <t>平字権現塚</t>
  </si>
  <si>
    <t>平字柳町</t>
  </si>
  <si>
    <t>平字六間門</t>
  </si>
  <si>
    <t>平字旧城跡</t>
  </si>
  <si>
    <t>平字仲間町</t>
  </si>
  <si>
    <t>平字番匠町</t>
  </si>
  <si>
    <t>平字鷹匠町</t>
  </si>
  <si>
    <t>平字揚土</t>
  </si>
  <si>
    <t>平字八幡小路</t>
  </si>
  <si>
    <t>平字道匠小路</t>
  </si>
  <si>
    <t>平字東町</t>
  </si>
  <si>
    <t>平字城東一丁目</t>
  </si>
  <si>
    <t>平字城東二丁目</t>
  </si>
  <si>
    <t>平字九品寺町</t>
  </si>
  <si>
    <t>平字作町一丁目</t>
  </si>
  <si>
    <t>平字作町二丁目</t>
  </si>
  <si>
    <t>平字作町三丁目</t>
  </si>
  <si>
    <t>平字愛谷町一丁目</t>
  </si>
  <si>
    <t>平字愛谷町二丁目</t>
  </si>
  <si>
    <t>平字愛谷町三丁目</t>
  </si>
  <si>
    <t>平字愛谷町四丁目</t>
  </si>
  <si>
    <t>平六町目</t>
  </si>
  <si>
    <t>平祢宜町</t>
  </si>
  <si>
    <t>平正月町</t>
  </si>
  <si>
    <t>平鎌田町</t>
  </si>
  <si>
    <t>平字城東三丁目</t>
  </si>
  <si>
    <t>（平上平窪）</t>
  </si>
  <si>
    <t>平上平窪字横山</t>
  </si>
  <si>
    <t>平上平窪字君ケ沢</t>
  </si>
  <si>
    <t>平上平窪字富岡</t>
  </si>
  <si>
    <t>平上平窪字原田</t>
  </si>
  <si>
    <t>平上平窪字五反田</t>
  </si>
  <si>
    <t>平上平窪字上岡</t>
  </si>
  <si>
    <t>平上平窪字亀岡</t>
  </si>
  <si>
    <t>平上平窪字三什</t>
  </si>
  <si>
    <t>平上平窪字八反口</t>
  </si>
  <si>
    <t>平上平窪字町田</t>
  </si>
  <si>
    <t>平上平窪字柿根田</t>
  </si>
  <si>
    <t>平上平窪字牛淵</t>
  </si>
  <si>
    <t>平上平窪字前田</t>
  </si>
  <si>
    <t>平上平窪字酢釜</t>
  </si>
  <si>
    <t>平上平窪字大釜地</t>
  </si>
  <si>
    <t>平上平窪字滝ノ上</t>
  </si>
  <si>
    <t>平上平窪字菅ノ口</t>
  </si>
  <si>
    <t>平上平窪字真似井</t>
  </si>
  <si>
    <t>平上平窪字小川原子</t>
  </si>
  <si>
    <t>平上平窪字十文田</t>
  </si>
  <si>
    <t>平上平窪字羽黒</t>
  </si>
  <si>
    <t>平上平窪字古館</t>
  </si>
  <si>
    <t>平上平窪字南町</t>
  </si>
  <si>
    <t>（平中平窪）</t>
  </si>
  <si>
    <t>平中平窪字松川</t>
  </si>
  <si>
    <t>平中平窪字桂進</t>
  </si>
  <si>
    <t>平中平窪字大谷</t>
  </si>
  <si>
    <t>平中平窪字宮田</t>
  </si>
  <si>
    <t>平中平窪字富貴内</t>
  </si>
  <si>
    <t>平中平窪字八田</t>
  </si>
  <si>
    <t>平中平窪字高儘</t>
  </si>
  <si>
    <t>平中平窪字高橋</t>
  </si>
  <si>
    <t>平中平窪字岩間</t>
  </si>
  <si>
    <t>平中平窪字勝見沢</t>
  </si>
  <si>
    <t>平中平窪字細田</t>
  </si>
  <si>
    <t>平中平窪字横枕</t>
  </si>
  <si>
    <t>平中平窪字大町</t>
  </si>
  <si>
    <t>平中平窪字扇田</t>
  </si>
  <si>
    <t>平中平窪字杉内</t>
  </si>
  <si>
    <t>平中平窪字古館</t>
  </si>
  <si>
    <t>平中平窪字二堂田</t>
  </si>
  <si>
    <t>平中平窪字辰ノ口</t>
  </si>
  <si>
    <t>平中平窪一丁目</t>
  </si>
  <si>
    <t>平中平窪二丁目</t>
  </si>
  <si>
    <t>平中平窪三丁目</t>
  </si>
  <si>
    <t>平中平窪字古館前</t>
  </si>
  <si>
    <t>平中平窪東高砂</t>
  </si>
  <si>
    <t>平中平窪西高砂</t>
  </si>
  <si>
    <t>平中平窪細田町</t>
  </si>
  <si>
    <t>平中平窪新町</t>
  </si>
  <si>
    <t>（平下平窪）</t>
  </si>
  <si>
    <t>平下平窪字諸荷</t>
  </si>
  <si>
    <t>平下平窪字諸荷前</t>
  </si>
  <si>
    <t>平下平窪字屋越</t>
  </si>
  <si>
    <t>平下平窪字六角</t>
  </si>
  <si>
    <t>平下平窪字八木内</t>
  </si>
  <si>
    <t>平下平窪字大念仏</t>
  </si>
  <si>
    <t>平下平窪字寺内</t>
  </si>
  <si>
    <t>平下平窪字鍛冶内</t>
  </si>
  <si>
    <t>平下平窪字味噌農</t>
  </si>
  <si>
    <t>平下平窪字竹ノ内</t>
  </si>
  <si>
    <t>平下平窪字四左エ門内</t>
  </si>
  <si>
    <t>平下平窪字笹ノ田</t>
  </si>
  <si>
    <t>平下平窪字曲田</t>
  </si>
  <si>
    <t>平下平窪字鶯内</t>
  </si>
  <si>
    <t>平下平窪字粥餅川原</t>
  </si>
  <si>
    <t>平下平窪字カラカエ</t>
  </si>
  <si>
    <t>平下平窪字白山下</t>
  </si>
  <si>
    <t>平下平窪字山根</t>
  </si>
  <si>
    <t>平下平窪字大久保</t>
  </si>
  <si>
    <t>平下平窪字熊ケ平</t>
  </si>
  <si>
    <t>平下平窪一丁目</t>
  </si>
  <si>
    <t>平下平窪二丁目</t>
  </si>
  <si>
    <t>平下平窪三丁目</t>
  </si>
  <si>
    <t>平下平窪山土内町</t>
  </si>
  <si>
    <t>平下平窪中島町</t>
  </si>
  <si>
    <t>平下平窪古川町</t>
  </si>
  <si>
    <t>（平中塩）</t>
  </si>
  <si>
    <t>平中塩字鬼馬塚</t>
  </si>
  <si>
    <t>平中塩字滝</t>
  </si>
  <si>
    <t>平中塩字沖</t>
  </si>
  <si>
    <t>平中塩字岸</t>
  </si>
  <si>
    <t>平中塩字浦沢</t>
  </si>
  <si>
    <t>平中塩字下夕田</t>
  </si>
  <si>
    <t>平中塩字大内</t>
  </si>
  <si>
    <t>平中塩字下久田</t>
  </si>
  <si>
    <t>平中塩字一水口</t>
  </si>
  <si>
    <t>平中塩字一町田</t>
  </si>
  <si>
    <t>平中塩字草鹿</t>
  </si>
  <si>
    <t>平中塩字松山</t>
  </si>
  <si>
    <t>（平四ツ波）</t>
  </si>
  <si>
    <t>平四ツ波字三反田</t>
  </si>
  <si>
    <t>平四ツ波字糖塚</t>
  </si>
  <si>
    <t>平四ツ波字稗田</t>
  </si>
  <si>
    <t>平四ツ波字石森</t>
  </si>
  <si>
    <t>平四ツ波字笹目田</t>
  </si>
  <si>
    <t>（平幕ノ内）</t>
  </si>
  <si>
    <t>平幕ノ内字一水口</t>
  </si>
  <si>
    <t>平幕ノ内字五反田</t>
  </si>
  <si>
    <t>平幕ノ内字田中</t>
  </si>
  <si>
    <t>平幕ノ内字水穴</t>
  </si>
  <si>
    <t>平幕ノ内字曾利町</t>
  </si>
  <si>
    <t>平幕ノ内字手倉</t>
  </si>
  <si>
    <t>平幕ノ内字高田</t>
  </si>
  <si>
    <t>平幕ノ内字猿ケ作</t>
  </si>
  <si>
    <t>平幕ノ内字大内</t>
  </si>
  <si>
    <t>平幕ノ内字広畑</t>
  </si>
  <si>
    <t>平幕ノ内字我曾内</t>
  </si>
  <si>
    <t>平幕ノ内字西田</t>
  </si>
  <si>
    <t>（平鯨岡）</t>
  </si>
  <si>
    <t>平鯨岡字林下</t>
  </si>
  <si>
    <t>平鯨岡字弥十郎</t>
  </si>
  <si>
    <t>平鯨岡字中根</t>
  </si>
  <si>
    <t>平鯨岡字石名坂</t>
  </si>
  <si>
    <t>平鯨岡字裏門</t>
  </si>
  <si>
    <t>平鯨岡字田中山</t>
  </si>
  <si>
    <t>平鯨岡字大街</t>
  </si>
  <si>
    <t>平鯨岡字洞口</t>
  </si>
  <si>
    <t>平鯨岡字河端</t>
  </si>
  <si>
    <t>（平大室）</t>
  </si>
  <si>
    <t>平大室字白土</t>
  </si>
  <si>
    <t>平大室字井戸作</t>
  </si>
  <si>
    <t>平大室字古堂</t>
  </si>
  <si>
    <t>（平北白土）</t>
  </si>
  <si>
    <t>平北白土字中島前</t>
  </si>
  <si>
    <t>平北白土字堀ノ内</t>
  </si>
  <si>
    <t>平北白土字塩取</t>
  </si>
  <si>
    <t>平北白土字田代</t>
  </si>
  <si>
    <t>平北白土字札場</t>
  </si>
  <si>
    <t>平北白土字中道</t>
  </si>
  <si>
    <t>平北白土字西ノ内</t>
  </si>
  <si>
    <t>平北白土字宮脇</t>
  </si>
  <si>
    <t>平北白土字上河原</t>
  </si>
  <si>
    <t>平北白土字知原</t>
  </si>
  <si>
    <t>平北白土字木ノ下</t>
  </si>
  <si>
    <t>平北白土字ガビ内</t>
  </si>
  <si>
    <t>平北白土字上平</t>
  </si>
  <si>
    <t>平北白土字宮田</t>
  </si>
  <si>
    <t>平北白土字穂積</t>
  </si>
  <si>
    <t>平北白土字鍛冶淵</t>
  </si>
  <si>
    <t>平北白土字三倉</t>
  </si>
  <si>
    <t>平北白土字笊田</t>
  </si>
  <si>
    <t>平北白土字原後</t>
  </si>
  <si>
    <t>平北白土字上砂子町</t>
  </si>
  <si>
    <t>平北白土字愛谷町</t>
  </si>
  <si>
    <t>平北白土字中島</t>
  </si>
  <si>
    <t>平北白土字ネキ内</t>
  </si>
  <si>
    <t>平北白土字宮前</t>
  </si>
  <si>
    <t>（平南白土）</t>
  </si>
  <si>
    <t>平南白土字八ツ坂</t>
  </si>
  <si>
    <t>平南白土字筒ノ下</t>
  </si>
  <si>
    <t>平南白土字松魚田</t>
  </si>
  <si>
    <t>平南白土字長塚</t>
  </si>
  <si>
    <t>平南白土字竹ノ下</t>
  </si>
  <si>
    <t>平南白土字勝負田</t>
  </si>
  <si>
    <t>平南白土字広町</t>
  </si>
  <si>
    <t>平南白土字古宿</t>
  </si>
  <si>
    <t>平南白土字関根</t>
  </si>
  <si>
    <t>平南白土字岡ノ内</t>
  </si>
  <si>
    <t>平南白土字北沢</t>
  </si>
  <si>
    <t>平南白土字館岸</t>
  </si>
  <si>
    <t>平南白土字竜沢</t>
  </si>
  <si>
    <t>平南白土一丁目</t>
  </si>
  <si>
    <t>平南白土二丁目</t>
  </si>
  <si>
    <t>（平谷川瀬）</t>
  </si>
  <si>
    <t>平谷川瀬字与力</t>
  </si>
  <si>
    <t>平谷川瀬字吉野作</t>
  </si>
  <si>
    <t>平谷川瀬字西作</t>
  </si>
  <si>
    <t>平谷川瀬字堂ノ入</t>
  </si>
  <si>
    <t>平谷川瀬字植田</t>
  </si>
  <si>
    <t>平谷川瀬字根木作</t>
  </si>
  <si>
    <t>平谷川瀬字田中内</t>
  </si>
  <si>
    <t>平谷川瀬字塚ノ町</t>
  </si>
  <si>
    <t>平谷川瀬一丁目</t>
  </si>
  <si>
    <t>平谷川瀬二丁目</t>
  </si>
  <si>
    <t>平谷川瀬三丁目</t>
  </si>
  <si>
    <t>（平上荒川）</t>
  </si>
  <si>
    <t>平上荒川字五郎内</t>
  </si>
  <si>
    <t>平上荒川字桜町</t>
  </si>
  <si>
    <t>平上荒川字堀ノ内</t>
  </si>
  <si>
    <t>平上荒川字砂屋戸</t>
  </si>
  <si>
    <t>平上荒川字長尾</t>
  </si>
  <si>
    <t>平上荒川字島田</t>
  </si>
  <si>
    <t>平上荒川字林作</t>
  </si>
  <si>
    <t>平上荒川字草木</t>
  </si>
  <si>
    <t>平上荒川字後沢</t>
  </si>
  <si>
    <t>平上荒川字安草</t>
  </si>
  <si>
    <t>（平下荒川）</t>
  </si>
  <si>
    <t>平下荒川字諏訪下</t>
  </si>
  <si>
    <t>平下荒川字剃町</t>
  </si>
  <si>
    <t>平下荒川字川前</t>
  </si>
  <si>
    <t>平下荒川字中剃</t>
  </si>
  <si>
    <t>平下荒川字五理内</t>
  </si>
  <si>
    <t>平下荒川字久世原</t>
  </si>
  <si>
    <t>平下荒川字砂田</t>
  </si>
  <si>
    <t>平下荒川字大作</t>
  </si>
  <si>
    <t>平下荒川字鶴ケ町</t>
  </si>
  <si>
    <t>（平中山）</t>
  </si>
  <si>
    <t>平中山字諏訪下</t>
  </si>
  <si>
    <t>平中山字柳町</t>
  </si>
  <si>
    <t>平中山字柿ノ目</t>
  </si>
  <si>
    <t>平中山字小山</t>
  </si>
  <si>
    <t>平中山字藁谷</t>
  </si>
  <si>
    <t>平中山字下ノ内</t>
  </si>
  <si>
    <t>平中山字赤</t>
  </si>
  <si>
    <t>平中山字宮下</t>
  </si>
  <si>
    <t>平中山字桜町</t>
  </si>
  <si>
    <t>平中山字矢ノ倉</t>
  </si>
  <si>
    <t>（平小泉）</t>
  </si>
  <si>
    <t>平小泉字西</t>
  </si>
  <si>
    <t>平小泉字馬場</t>
  </si>
  <si>
    <t>平小泉字奥町</t>
  </si>
  <si>
    <t>平小泉字磐ノ作</t>
  </si>
  <si>
    <t>平小泉字東</t>
  </si>
  <si>
    <t>（平吉野谷）</t>
  </si>
  <si>
    <t>平吉野谷字西作</t>
  </si>
  <si>
    <t>平吉野谷字南作</t>
  </si>
  <si>
    <t>平吉野谷字国ケ坪</t>
  </si>
  <si>
    <t>平吉野谷字石畑</t>
  </si>
  <si>
    <t>平吉野谷字館下</t>
  </si>
  <si>
    <t>（平上高久）</t>
  </si>
  <si>
    <t>平上高久字白坂</t>
  </si>
  <si>
    <t>平上高久字植田郷</t>
  </si>
  <si>
    <t>平上高久字片岡</t>
  </si>
  <si>
    <t>平上高久字外鶴巻</t>
  </si>
  <si>
    <t>平上高久字竹後</t>
  </si>
  <si>
    <t>平上高久字菅田</t>
  </si>
  <si>
    <t>平上高久字塩崎</t>
  </si>
  <si>
    <t>平上高久字塩田</t>
  </si>
  <si>
    <t>平上高久字高島</t>
  </si>
  <si>
    <t>平上高久字横田</t>
  </si>
  <si>
    <t>平上高久字小原</t>
  </si>
  <si>
    <t>平上高久字塚田</t>
  </si>
  <si>
    <t>平上高久字八ツ海</t>
  </si>
  <si>
    <t>平上高久字宮田</t>
  </si>
  <si>
    <t>平上高久字若柳</t>
  </si>
  <si>
    <t>平上高久字作ノ入</t>
  </si>
  <si>
    <t>平上高久字妻下</t>
  </si>
  <si>
    <t>平上高久字松木前</t>
  </si>
  <si>
    <t>平上高久字日向</t>
  </si>
  <si>
    <t>平上高久字神下</t>
  </si>
  <si>
    <t>（平中神谷）</t>
  </si>
  <si>
    <t>平中神谷字薬師前</t>
  </si>
  <si>
    <t>平中神谷字水前</t>
  </si>
  <si>
    <t>平中神谷字大沼</t>
  </si>
  <si>
    <t>平中神谷字寺前</t>
  </si>
  <si>
    <t>平中神谷字十二所</t>
  </si>
  <si>
    <t>平中神谷字六本榎</t>
  </si>
  <si>
    <t>平中神谷字十二所河原</t>
  </si>
  <si>
    <t>平中神谷字塚ノ町</t>
  </si>
  <si>
    <t>平中神谷字瀬戸</t>
  </si>
  <si>
    <t>平中神谷字天神</t>
  </si>
  <si>
    <t>平中神谷字下知内</t>
  </si>
  <si>
    <t>平中神谷字東作</t>
  </si>
  <si>
    <t>平中神谷字地曾作</t>
  </si>
  <si>
    <t>平中神谷字清水</t>
  </si>
  <si>
    <t>平中神谷字柳橋</t>
  </si>
  <si>
    <t>平中神谷字北鳥沼</t>
  </si>
  <si>
    <t>平中神谷字北出口</t>
  </si>
  <si>
    <t>平中神谷字南鳥沼</t>
  </si>
  <si>
    <t>平中神谷字後原</t>
  </si>
  <si>
    <t>平中神谷字石脇</t>
  </si>
  <si>
    <t>平中神谷字籠田</t>
  </si>
  <si>
    <t>平中神谷字立鉾</t>
  </si>
  <si>
    <t>平中神谷字前河原</t>
  </si>
  <si>
    <t>平中神谷字大年</t>
  </si>
  <si>
    <t>平中神谷字苅萱</t>
  </si>
  <si>
    <t>平中神谷字細田</t>
  </si>
  <si>
    <t>平中神谷字宿畑</t>
  </si>
  <si>
    <t>（平塩）</t>
  </si>
  <si>
    <t>平塩字徳房内</t>
  </si>
  <si>
    <t>平塩字呑内</t>
  </si>
  <si>
    <t>平塩字宮前</t>
  </si>
  <si>
    <t>平塩字虚空蔵</t>
  </si>
  <si>
    <t>平塩字中野町</t>
  </si>
  <si>
    <t>平塩字中島</t>
  </si>
  <si>
    <t>平塩字古川</t>
  </si>
  <si>
    <t>平塩字出口</t>
  </si>
  <si>
    <t>平塩字風内</t>
  </si>
  <si>
    <t>平塩字塩向</t>
  </si>
  <si>
    <t>平塩字西川原</t>
  </si>
  <si>
    <t>平塩字上川原</t>
  </si>
  <si>
    <t>（平鎌田）</t>
  </si>
  <si>
    <t>平鎌田字内田</t>
  </si>
  <si>
    <t>平鎌田字石名坂</t>
  </si>
  <si>
    <t>平鎌田字江ノ上</t>
  </si>
  <si>
    <t>平鎌田字喜藤作</t>
  </si>
  <si>
    <t>平鎌田字萩名田</t>
  </si>
  <si>
    <t>平鎌田字込内</t>
  </si>
  <si>
    <t>平鎌田字岸</t>
  </si>
  <si>
    <t>平鎌田字大角</t>
  </si>
  <si>
    <t>平鎌田字小山下</t>
  </si>
  <si>
    <t>平鎌田字大町</t>
  </si>
  <si>
    <t>平鎌田字砂田</t>
  </si>
  <si>
    <t>平鎌田字石切場</t>
  </si>
  <si>
    <t>平鎌田字味噌能</t>
  </si>
  <si>
    <t>平鎌田字寿金沢</t>
  </si>
  <si>
    <t>平鎌田字西山下</t>
  </si>
  <si>
    <t>（平上神谷）</t>
  </si>
  <si>
    <t>平上神谷字熊ノ下</t>
  </si>
  <si>
    <t>平上神谷字黒磯</t>
  </si>
  <si>
    <t>平上神谷字中</t>
  </si>
  <si>
    <t>平上神谷字下</t>
  </si>
  <si>
    <t>平上神谷字北ノ町</t>
  </si>
  <si>
    <t>平上神谷字一町田</t>
  </si>
  <si>
    <t>平上神谷字上</t>
  </si>
  <si>
    <t>平上神谷字石ノ町</t>
  </si>
  <si>
    <t>平上神谷字五反町</t>
  </si>
  <si>
    <t>平上神谷字神谷分</t>
  </si>
  <si>
    <t>平上神谷字反町</t>
  </si>
  <si>
    <t>（平上片寄）</t>
  </si>
  <si>
    <t>平上片寄字堂ノ作</t>
  </si>
  <si>
    <t>平上片寄字菖蒲沢</t>
  </si>
  <si>
    <t>平上片寄字下平</t>
  </si>
  <si>
    <t>平上片寄字竹ノ花</t>
  </si>
  <si>
    <t>平上片寄字棆町</t>
  </si>
  <si>
    <t>平上片寄字寺下</t>
  </si>
  <si>
    <t>平上片寄字矢田ノ目</t>
  </si>
  <si>
    <t>平上片寄字石町</t>
  </si>
  <si>
    <t>平上片寄字作田</t>
  </si>
  <si>
    <t>平上片寄字柳沢</t>
  </si>
  <si>
    <t>平上片寄字才子作</t>
  </si>
  <si>
    <t>平上片寄字関場</t>
  </si>
  <si>
    <t>平上片寄字森戸</t>
  </si>
  <si>
    <t>平上片寄字大平</t>
  </si>
  <si>
    <t>平上片寄字藤倉</t>
  </si>
  <si>
    <t>平上片寄字根廻</t>
  </si>
  <si>
    <t>平上片寄字上ノ内</t>
  </si>
  <si>
    <t>（平下片寄）</t>
  </si>
  <si>
    <t>平下片寄字袋内</t>
  </si>
  <si>
    <t>平下片寄字沼ノ作</t>
  </si>
  <si>
    <t>平下片寄字志多田</t>
  </si>
  <si>
    <t>平下片寄字北町</t>
  </si>
  <si>
    <t>平下片寄字立坂</t>
  </si>
  <si>
    <t>平下片寄字北作</t>
  </si>
  <si>
    <t>平下片寄字貝坂</t>
  </si>
  <si>
    <t>平下片寄字野々目</t>
  </si>
  <si>
    <t>平下片寄字後山</t>
  </si>
  <si>
    <t>平下片寄字鬼越</t>
  </si>
  <si>
    <t>平下片寄字明徳神</t>
  </si>
  <si>
    <t>平下片寄字江ノ上</t>
  </si>
  <si>
    <t>（平豊間）</t>
  </si>
  <si>
    <t>平豊間字塩屋町</t>
  </si>
  <si>
    <t>平豊間字八幡町</t>
  </si>
  <si>
    <t>平豊間字洞</t>
  </si>
  <si>
    <t>平豊間字大作</t>
  </si>
  <si>
    <t>平豊間字柳町</t>
  </si>
  <si>
    <t>平豊間字原町</t>
  </si>
  <si>
    <t>平豊間字下町</t>
  </si>
  <si>
    <t>平豊間字合磯</t>
  </si>
  <si>
    <t>平豊間字兎渡路</t>
  </si>
  <si>
    <t>平豊間字寺前</t>
  </si>
  <si>
    <t>平豊間字下ノ内</t>
  </si>
  <si>
    <t>平豊間字神之前</t>
  </si>
  <si>
    <t>平豊間字猿田</t>
  </si>
  <si>
    <t>平豊間字入山</t>
  </si>
  <si>
    <t>平豊間字樋口</t>
  </si>
  <si>
    <t>平豊間字榎町</t>
  </si>
  <si>
    <t>平豊間字番下作</t>
  </si>
  <si>
    <t>平豊間字塩屋台</t>
  </si>
  <si>
    <t>平豊間字二見台</t>
  </si>
  <si>
    <t>（平薄磯）</t>
  </si>
  <si>
    <t>平薄磯字中街</t>
  </si>
  <si>
    <t>平薄磯字小塚</t>
  </si>
  <si>
    <t>平薄磯字南作</t>
  </si>
  <si>
    <t>平薄磯字北ノ作</t>
  </si>
  <si>
    <t>（平沼ノ内）</t>
  </si>
  <si>
    <t>平沼ノ内字新街</t>
  </si>
  <si>
    <t>平沼ノ内字諏訪原</t>
  </si>
  <si>
    <t>平沼ノ内字代ノ下</t>
  </si>
  <si>
    <t>平沼ノ内字関ノ上</t>
  </si>
  <si>
    <t>平沼ノ内字浜街</t>
  </si>
  <si>
    <t>平沼ノ内字原後</t>
  </si>
  <si>
    <t>平沼ノ内字北ノ内</t>
  </si>
  <si>
    <t>平沼ノ内字西原</t>
  </si>
  <si>
    <t>平沼ノ内諏訪原一丁目</t>
  </si>
  <si>
    <t>平沼ノ内諏訪原二丁目</t>
  </si>
  <si>
    <t>（平下高久）</t>
  </si>
  <si>
    <t>平下高久字滝前</t>
  </si>
  <si>
    <t>平下高久字袴田</t>
  </si>
  <si>
    <t>平下高久字志農田</t>
  </si>
  <si>
    <t>平下高久字若宮</t>
  </si>
  <si>
    <t>平下高久字前ノ内</t>
  </si>
  <si>
    <t>平下高久字馬場</t>
  </si>
  <si>
    <t>平下高久字古川</t>
  </si>
  <si>
    <t>平下高久字中妻</t>
  </si>
  <si>
    <t>平下高久字原極</t>
  </si>
  <si>
    <t>平下高久字定田</t>
  </si>
  <si>
    <t>平下高久字原</t>
  </si>
  <si>
    <t>平下高久字川和久</t>
  </si>
  <si>
    <t>平下高久字清水</t>
  </si>
  <si>
    <t>平下高久字八幡</t>
  </si>
  <si>
    <t>平下高久字下原</t>
  </si>
  <si>
    <t>平下高久字中谷地</t>
  </si>
  <si>
    <t>平下高久字北谷地</t>
  </si>
  <si>
    <t>平下高久字大平</t>
  </si>
  <si>
    <t>平下高久字牛転</t>
  </si>
  <si>
    <t>平下高久字大和久</t>
  </si>
  <si>
    <t>平下高久字水門</t>
  </si>
  <si>
    <t>平下高久字蛭坪</t>
  </si>
  <si>
    <t>平下高久字片帆</t>
  </si>
  <si>
    <t>平下高久字山ノ入</t>
  </si>
  <si>
    <t>平下高久字小館</t>
  </si>
  <si>
    <t>（平神谷作）</t>
  </si>
  <si>
    <t>平神谷作字古屋敷</t>
  </si>
  <si>
    <t>平神谷作字原前</t>
  </si>
  <si>
    <t>平神谷作字細谷</t>
  </si>
  <si>
    <t>平神谷作字腰巻</t>
  </si>
  <si>
    <t>平神谷作字白穴</t>
  </si>
  <si>
    <t>平神谷作字内田</t>
  </si>
  <si>
    <t>平神谷作字神ノ前</t>
  </si>
  <si>
    <t>平神谷作字堂前</t>
  </si>
  <si>
    <t>平神谷作字中原</t>
  </si>
  <si>
    <t>（平上山口）</t>
  </si>
  <si>
    <t>平上山口字薬師前</t>
  </si>
  <si>
    <t>平上山口字川前</t>
  </si>
  <si>
    <t>平上山口字反返</t>
  </si>
  <si>
    <t>平上山口字片畑</t>
  </si>
  <si>
    <t>平上山口字古保内</t>
  </si>
  <si>
    <t>平上山口字赤前</t>
  </si>
  <si>
    <t>平上山口字恵比須内</t>
  </si>
  <si>
    <t>平上山口字南小屋下</t>
  </si>
  <si>
    <t>平上山口字小喜目作</t>
  </si>
  <si>
    <t>平上山口字浜ノ作</t>
  </si>
  <si>
    <t>平上山口字菅谷</t>
  </si>
  <si>
    <t>平上山口字日照</t>
  </si>
  <si>
    <t>平上山口字国玉</t>
  </si>
  <si>
    <t>平上山口字萱ノ作</t>
  </si>
  <si>
    <t>平上山口字権天能</t>
  </si>
  <si>
    <t>平上山口字金折平</t>
  </si>
  <si>
    <t>平上山口字根ケ坪</t>
  </si>
  <si>
    <t>（平下山口）</t>
  </si>
  <si>
    <t>平下山口字妻</t>
  </si>
  <si>
    <t>平下山口字地切</t>
  </si>
  <si>
    <t>平下山口字内田</t>
  </si>
  <si>
    <t>平下山口字湯ノ口</t>
  </si>
  <si>
    <t>平下山口字中内</t>
  </si>
  <si>
    <t>平下山口字上地切</t>
  </si>
  <si>
    <t>平下山口字長作</t>
  </si>
  <si>
    <t>平下山口字平野</t>
  </si>
  <si>
    <t>平下山口字鬼渡</t>
  </si>
  <si>
    <t>平下山口字皀内</t>
  </si>
  <si>
    <t>平下山口字狐田</t>
  </si>
  <si>
    <t>平下山口字後生郎</t>
  </si>
  <si>
    <t>平下山口字三島</t>
  </si>
  <si>
    <t>平下山口字小館</t>
  </si>
  <si>
    <t>平下山口字窪田</t>
  </si>
  <si>
    <t>平下山口字高塚</t>
  </si>
  <si>
    <t>平下山口字熊ノ下</t>
  </si>
  <si>
    <t>（平山崎）</t>
  </si>
  <si>
    <t>平山崎字山岸</t>
  </si>
  <si>
    <t>平山崎字明シ内</t>
  </si>
  <si>
    <t>平山崎字田仲島</t>
  </si>
  <si>
    <t>平山崎字沼田</t>
  </si>
  <si>
    <t>平山崎字根木内</t>
  </si>
  <si>
    <t>平山崎字矢ノ目</t>
  </si>
  <si>
    <t>平山崎字小才内</t>
  </si>
  <si>
    <t>平山崎字熊ノ宮</t>
  </si>
  <si>
    <t>平山崎字馬場</t>
  </si>
  <si>
    <t>平山崎字小茶円</t>
  </si>
  <si>
    <t>平山崎字金沢</t>
  </si>
  <si>
    <t>平山崎字鼠内</t>
  </si>
  <si>
    <t>（平菅波）</t>
  </si>
  <si>
    <t>平菅波字湯崎</t>
  </si>
  <si>
    <t>平菅波字西ノ内</t>
  </si>
  <si>
    <t>平菅波字菅波入</t>
  </si>
  <si>
    <t>平菅波字太郎作</t>
  </si>
  <si>
    <t>平菅波字南作</t>
  </si>
  <si>
    <t>平菅波字太鼓田</t>
  </si>
  <si>
    <t>平菅波字井作</t>
  </si>
  <si>
    <t>平菅波字数町</t>
  </si>
  <si>
    <t>平菅波字稲荷前</t>
  </si>
  <si>
    <t>平菅波字永井</t>
  </si>
  <si>
    <t>平菅波字東作</t>
  </si>
  <si>
    <t>平菅波字行人下</t>
  </si>
  <si>
    <t>平菅波字腰巻</t>
  </si>
  <si>
    <t>平菅波字宮前</t>
  </si>
  <si>
    <t>平菅波字礼堂</t>
  </si>
  <si>
    <t>平菅波字新屋敷</t>
  </si>
  <si>
    <t>平菅波字柿作</t>
  </si>
  <si>
    <t>平菅波字砂畑</t>
  </si>
  <si>
    <t>（平荒田目）</t>
  </si>
  <si>
    <t>平荒田目字山根</t>
  </si>
  <si>
    <t>平荒田目字八反田</t>
  </si>
  <si>
    <t>平荒田目字田中内南</t>
  </si>
  <si>
    <t>平荒田目字古川</t>
  </si>
  <si>
    <t>平荒田目字田中内北</t>
  </si>
  <si>
    <t>平荒田目字中田</t>
  </si>
  <si>
    <t>平荒田目字石崎</t>
  </si>
  <si>
    <t>平荒田目字高原</t>
  </si>
  <si>
    <t>（平上大越）</t>
  </si>
  <si>
    <t>平上大越字岸前</t>
  </si>
  <si>
    <t>平上大越字塚越</t>
  </si>
  <si>
    <t>平上大越字五味作</t>
  </si>
  <si>
    <t>平上大越字八ツ手</t>
  </si>
  <si>
    <t>平上大越字沼畑</t>
  </si>
  <si>
    <t>平上大越字石淵</t>
  </si>
  <si>
    <t>平上大越字内代</t>
  </si>
  <si>
    <t>平上大越字石崎</t>
  </si>
  <si>
    <t>平上大越字大乗坊</t>
  </si>
  <si>
    <t>平上大越字中丸</t>
  </si>
  <si>
    <t>（平下大越）</t>
  </si>
  <si>
    <t>平下大越字細田</t>
  </si>
  <si>
    <t>平下大越字山ノ神</t>
  </si>
  <si>
    <t>平下大越字柳葉</t>
  </si>
  <si>
    <t>平下大越字北萱野</t>
  </si>
  <si>
    <t>平下大越字北横手</t>
  </si>
  <si>
    <t>平下大越字清水</t>
  </si>
  <si>
    <t>平下大越字高畑</t>
  </si>
  <si>
    <t>平下大越字南横手</t>
  </si>
  <si>
    <t>平下大越字正慶</t>
  </si>
  <si>
    <t>平下大越字川和久</t>
  </si>
  <si>
    <t>平下大越字大麦畑</t>
  </si>
  <si>
    <t>平下大越字堀川</t>
  </si>
  <si>
    <t>平下大越字根廻</t>
  </si>
  <si>
    <t>平下大越字中ノ町</t>
  </si>
  <si>
    <t>平下大越字屋貸内</t>
  </si>
  <si>
    <t>平下大越字根岸</t>
  </si>
  <si>
    <t>平下大越字南作</t>
  </si>
  <si>
    <t>平下大越字石田</t>
  </si>
  <si>
    <t>平下大越字岸前</t>
  </si>
  <si>
    <t>平下大越字中北</t>
  </si>
  <si>
    <t>（平藤間）</t>
  </si>
  <si>
    <t>平藤間字南町田</t>
  </si>
  <si>
    <t>平藤間字林</t>
  </si>
  <si>
    <t>平藤間字新林</t>
  </si>
  <si>
    <t>平藤間字柴崎</t>
  </si>
  <si>
    <t>平藤間字中谷地</t>
  </si>
  <si>
    <t>平藤間字千ケ久保</t>
  </si>
  <si>
    <t>平藤間字北谷地</t>
  </si>
  <si>
    <t>平藤間字川前</t>
  </si>
  <si>
    <t>平藤間字中之内</t>
  </si>
  <si>
    <t>平藤間字松原</t>
  </si>
  <si>
    <t>平藤間字安養原</t>
  </si>
  <si>
    <t>（平泉崎）</t>
  </si>
  <si>
    <t>平泉崎字花輪</t>
  </si>
  <si>
    <t>平泉崎字東浦</t>
  </si>
  <si>
    <t>平泉崎字京塚</t>
  </si>
  <si>
    <t>平泉崎字田仲</t>
  </si>
  <si>
    <t>平泉崎字上河原</t>
  </si>
  <si>
    <t>平泉崎字夫料町</t>
  </si>
  <si>
    <t>平泉崎字磐井作</t>
  </si>
  <si>
    <t>平泉崎字岸</t>
  </si>
  <si>
    <t>平泉崎字岸前</t>
  </si>
  <si>
    <t>平泉崎字北川</t>
  </si>
  <si>
    <t>平泉崎字川端</t>
  </si>
  <si>
    <t>平泉崎字中島</t>
  </si>
  <si>
    <t>平泉崎字三谷</t>
  </si>
  <si>
    <t>平泉崎字砂田</t>
  </si>
  <si>
    <t>平泉崎字向原</t>
  </si>
  <si>
    <t>平泉崎字前原</t>
  </si>
  <si>
    <t>平泉崎字辻道</t>
  </si>
  <si>
    <t>平泉崎字下百目木</t>
  </si>
  <si>
    <t>平泉崎字馬場</t>
  </si>
  <si>
    <t>平泉崎字南集</t>
  </si>
  <si>
    <t>平泉崎字大町</t>
  </si>
  <si>
    <t>平泉崎字向山</t>
  </si>
  <si>
    <t>（平下神谷）</t>
  </si>
  <si>
    <t>平下神谷字岸前</t>
  </si>
  <si>
    <t>平下神谷字北一里塚</t>
  </si>
  <si>
    <t>平下神谷字内宿</t>
  </si>
  <si>
    <t>平下神谷字御城</t>
  </si>
  <si>
    <t>平下神谷字宿</t>
  </si>
  <si>
    <t>平下神谷字仲田</t>
  </si>
  <si>
    <t>平下神谷字出口</t>
  </si>
  <si>
    <t>平下神谷字山ノ内</t>
  </si>
  <si>
    <t>平下神谷字下屋敷</t>
  </si>
  <si>
    <t>平下神谷字赤沼</t>
  </si>
  <si>
    <t>平下神谷字立場</t>
  </si>
  <si>
    <t>平下神谷字北大坂</t>
  </si>
  <si>
    <t>平下神谷字蓑輪</t>
  </si>
  <si>
    <t>平下神谷字近藤</t>
  </si>
  <si>
    <t>平下神谷字大神原</t>
  </si>
  <si>
    <t>平下神谷字大師</t>
  </si>
  <si>
    <t>平下神谷字東根田倉</t>
  </si>
  <si>
    <t>平下神谷字人取沼</t>
  </si>
  <si>
    <t>平下神谷字馬洗</t>
  </si>
  <si>
    <t>平下神谷字西大苗代</t>
  </si>
  <si>
    <t>平下神谷字東大苗代</t>
  </si>
  <si>
    <t>平下神谷字立田帯</t>
  </si>
  <si>
    <t>平下神谷字堤原</t>
  </si>
  <si>
    <t>平下神谷字壁無</t>
  </si>
  <si>
    <t>平下神谷字松影</t>
  </si>
  <si>
    <t>平下神谷字原際</t>
  </si>
  <si>
    <t>平下神谷字釜ノ後</t>
  </si>
  <si>
    <t>平下神谷字釜ノ台</t>
  </si>
  <si>
    <t>平下神谷字鍛冶分</t>
  </si>
  <si>
    <t>平下神谷字表川</t>
  </si>
  <si>
    <t>平下神谷字志賀分</t>
  </si>
  <si>
    <t>平下神谷字南六十枚</t>
  </si>
  <si>
    <t>平下神谷字二合地</t>
  </si>
  <si>
    <t>平下神谷字六十枚</t>
  </si>
  <si>
    <t>平下神谷字下川原</t>
  </si>
  <si>
    <t>平下神谷字屋敷</t>
  </si>
  <si>
    <t>平下神谷字大田代</t>
  </si>
  <si>
    <t>平下神谷字馬場塚</t>
  </si>
  <si>
    <t>平下神谷字土井</t>
  </si>
  <si>
    <t>平下神谷字本内</t>
  </si>
  <si>
    <t>平下神谷字久保田</t>
  </si>
  <si>
    <t>平下神谷字本内記</t>
  </si>
  <si>
    <t>平下神谷字南内記</t>
  </si>
  <si>
    <t>平下神谷字吉袋</t>
  </si>
  <si>
    <t>平下神谷字沢帯</t>
  </si>
  <si>
    <t>平下神谷字亀下</t>
  </si>
  <si>
    <t>平下神谷字天神</t>
  </si>
  <si>
    <t>平下神谷字南一里塚</t>
  </si>
  <si>
    <t>平下神谷字石淵</t>
  </si>
  <si>
    <t>平下神谷字後原</t>
  </si>
  <si>
    <t>（平原高野）</t>
  </si>
  <si>
    <t>平原高野字民野町</t>
  </si>
  <si>
    <t>平原高野字高原</t>
  </si>
  <si>
    <t>平原高野字北原</t>
  </si>
  <si>
    <t>平原高野字中里</t>
  </si>
  <si>
    <t>平原高野字伊勢前</t>
  </si>
  <si>
    <t>平原高野字地神田</t>
  </si>
  <si>
    <t>平原高野字百目木</t>
  </si>
  <si>
    <t>（平馬目）</t>
  </si>
  <si>
    <t>平馬目字池田</t>
  </si>
  <si>
    <t>平馬目字官銀田</t>
  </si>
  <si>
    <t>平馬目字作ノ内</t>
  </si>
  <si>
    <t>平馬目字宮下</t>
  </si>
  <si>
    <t>平馬目字中道</t>
  </si>
  <si>
    <t>平馬目字馬目崎</t>
  </si>
  <si>
    <t>平馬目字火ノ宮</t>
  </si>
  <si>
    <t>（平絹谷）</t>
  </si>
  <si>
    <t>平絹谷字前泉屋</t>
  </si>
  <si>
    <t>平絹谷字小塙</t>
  </si>
  <si>
    <t>平絹谷字恩作</t>
  </si>
  <si>
    <t>平絹谷字諏訪作</t>
  </si>
  <si>
    <t>平絹谷字扇作</t>
  </si>
  <si>
    <t>平絹谷字杉内</t>
  </si>
  <si>
    <t>平絹谷字反町</t>
  </si>
  <si>
    <t>平絹谷字大苗代</t>
  </si>
  <si>
    <t>平絹谷字四反田</t>
  </si>
  <si>
    <t>平絹谷字館下</t>
  </si>
  <si>
    <t>平絹谷字八反田</t>
  </si>
  <si>
    <t>平絹谷字一町田</t>
  </si>
  <si>
    <t>平絹谷字呉坪</t>
  </si>
  <si>
    <t>（平北神谷）</t>
  </si>
  <si>
    <t>平北神谷字戸ノ内</t>
  </si>
  <si>
    <t>平北神谷字御代作</t>
  </si>
  <si>
    <t>平北神谷字砂田</t>
  </si>
  <si>
    <t>平北神谷字神下</t>
  </si>
  <si>
    <t>平北神谷字竹ノ内</t>
  </si>
  <si>
    <t>平北神谷字北野作</t>
  </si>
  <si>
    <t>平北神谷字是慶</t>
  </si>
  <si>
    <t>平北神谷字七曲</t>
  </si>
  <si>
    <t>平北神谷字吉野作</t>
  </si>
  <si>
    <t>平北神谷字仲ノ作</t>
  </si>
  <si>
    <t>平北神谷字前ノ作</t>
  </si>
  <si>
    <t>平北神谷字松倉</t>
    <phoneticPr fontId="2"/>
  </si>
  <si>
    <t>平北神谷字馬場</t>
  </si>
  <si>
    <t>平北神谷字鎌倉</t>
  </si>
  <si>
    <t>平北神谷字五反田</t>
  </si>
  <si>
    <t>（平水品）</t>
  </si>
  <si>
    <t>平水品字西ノ内</t>
  </si>
  <si>
    <t>平水品字山崎</t>
  </si>
  <si>
    <t>平水品字根岸</t>
  </si>
  <si>
    <t>平水品字境ノ目</t>
  </si>
  <si>
    <t>平水品字カキ田</t>
  </si>
  <si>
    <t>（平赤井）</t>
  </si>
  <si>
    <t>平赤井字向後川原</t>
  </si>
  <si>
    <t>平赤井字南茨</t>
  </si>
  <si>
    <t>平赤井字塚ノ町</t>
  </si>
  <si>
    <t>平赤井字笹目田</t>
  </si>
  <si>
    <t>平赤井字北江原</t>
  </si>
  <si>
    <t>平赤井字深田</t>
  </si>
  <si>
    <t>平赤井字田中</t>
  </si>
  <si>
    <t>平赤井字浅口</t>
  </si>
  <si>
    <t>平赤井字畑子沢</t>
  </si>
  <si>
    <t>平赤井字江中子</t>
  </si>
  <si>
    <t>平赤井字竹ノ花</t>
  </si>
  <si>
    <t>平赤井字沼ノ作</t>
  </si>
  <si>
    <t>平赤井字田町</t>
  </si>
  <si>
    <t>平赤井字柳川原</t>
  </si>
  <si>
    <t>平赤井字団粉田</t>
  </si>
  <si>
    <t>平赤井字大根内</t>
  </si>
  <si>
    <t>平赤井字日渡</t>
  </si>
  <si>
    <t>平赤井字不動堂</t>
  </si>
  <si>
    <t>平赤井字御代内</t>
  </si>
  <si>
    <t>平赤井字九反坪</t>
  </si>
  <si>
    <t>平赤井字大平</t>
  </si>
  <si>
    <t>平赤井字川原畑</t>
  </si>
  <si>
    <t>平赤井字大倉</t>
  </si>
  <si>
    <t>平赤井字赤井嶽</t>
  </si>
  <si>
    <t>平赤井字反町</t>
  </si>
  <si>
    <t>平赤井字諸荷</t>
  </si>
  <si>
    <t>平赤井字大作場</t>
  </si>
  <si>
    <t>平赤井字大門</t>
  </si>
  <si>
    <t>平赤井字常住</t>
  </si>
  <si>
    <t>平赤井字諏訪原</t>
  </si>
  <si>
    <t>平赤井字中道</t>
  </si>
  <si>
    <t>平赤井字窪田</t>
  </si>
  <si>
    <t>平赤井字川子内</t>
  </si>
  <si>
    <t>平赤井字定田</t>
  </si>
  <si>
    <t>平赤井字一の町</t>
  </si>
  <si>
    <t>平赤井字三の町</t>
  </si>
  <si>
    <t>平赤井比良二丁目</t>
  </si>
  <si>
    <t>平赤井比良三丁目</t>
  </si>
  <si>
    <t>（自由ケ丘）</t>
  </si>
  <si>
    <t>（郷ケ丘）</t>
  </si>
  <si>
    <t>郷ケ丘一丁目</t>
  </si>
  <si>
    <t>郷ケ丘二丁目</t>
  </si>
  <si>
    <t>郷ケ丘三丁目</t>
  </si>
  <si>
    <t>郷ケ丘四丁目</t>
  </si>
  <si>
    <t>（明治団地）</t>
  </si>
  <si>
    <t>（平鶴ケ井）</t>
  </si>
  <si>
    <t>平鶴ケ井字高神</t>
  </si>
  <si>
    <t>平鶴ケ井字辰ノ沢</t>
  </si>
  <si>
    <t>平鶴ケ井字清水</t>
  </si>
  <si>
    <t>平鶴ケ井字八反田</t>
  </si>
  <si>
    <t>平鶴ケ井字脇ノ作</t>
  </si>
  <si>
    <t>（中央台）</t>
  </si>
  <si>
    <t>中央台飯野一丁目</t>
  </si>
  <si>
    <t>中央台飯野二丁目</t>
  </si>
  <si>
    <t>中央台飯野三丁目</t>
  </si>
  <si>
    <t>中央台飯野四丁目</t>
  </si>
  <si>
    <t>中央台飯野五丁目</t>
  </si>
  <si>
    <t>中央台鹿島一丁目</t>
  </si>
  <si>
    <t>中央台鹿島二丁目</t>
  </si>
  <si>
    <t>中央台鹿島三丁目</t>
  </si>
  <si>
    <t>中央台高久一丁目</t>
  </si>
  <si>
    <t>中央台高久二丁目</t>
  </si>
  <si>
    <t>中央台高久三丁目</t>
  </si>
  <si>
    <t>中央台高久四丁目</t>
  </si>
  <si>
    <t>（石森）</t>
  </si>
  <si>
    <t>石森一丁目</t>
  </si>
  <si>
    <t>石森二丁目</t>
  </si>
  <si>
    <t>（平成）</t>
  </si>
  <si>
    <t>平成一丁目</t>
  </si>
  <si>
    <t>平成二丁目</t>
  </si>
  <si>
    <t>（薄磯）</t>
  </si>
  <si>
    <t>薄磯一丁目</t>
  </si>
  <si>
    <t>薄磯二丁目</t>
  </si>
  <si>
    <t>薄磯三丁目</t>
  </si>
  <si>
    <t>（江名）</t>
  </si>
  <si>
    <t>江名字北口</t>
  </si>
  <si>
    <t>江名字北町</t>
  </si>
  <si>
    <t>江名字東町</t>
  </si>
  <si>
    <t>江名字上代</t>
  </si>
  <si>
    <t>江名字荻ノ作</t>
  </si>
  <si>
    <t>江名字蒲ケ作</t>
  </si>
  <si>
    <t>江名字藪倉</t>
  </si>
  <si>
    <t>江名字向畑</t>
  </si>
  <si>
    <t>江名字南町</t>
  </si>
  <si>
    <t>江名字天ケ作</t>
  </si>
  <si>
    <t>江名字風越</t>
  </si>
  <si>
    <t>江名字走出</t>
  </si>
  <si>
    <t>江名字寺作</t>
  </si>
  <si>
    <t>江名字安竜</t>
  </si>
  <si>
    <t>江名字江ノ浦</t>
  </si>
  <si>
    <t>江名字中作</t>
  </si>
  <si>
    <t>江名字藤ケ丘</t>
  </si>
  <si>
    <t>（折戸）</t>
  </si>
  <si>
    <t>折戸字折戸</t>
  </si>
  <si>
    <t>折戸字岸浦</t>
  </si>
  <si>
    <t>（中之作）</t>
  </si>
  <si>
    <t>中之作字入</t>
  </si>
  <si>
    <t>中之作字川岸</t>
  </si>
  <si>
    <t>中之作字植作</t>
  </si>
  <si>
    <t>中之作字長田</t>
  </si>
  <si>
    <t>中之作字榎戸</t>
  </si>
  <si>
    <t>中之作字戦</t>
  </si>
  <si>
    <t>中之作字須賀</t>
  </si>
  <si>
    <t>中之作字栄町</t>
  </si>
  <si>
    <t>中之作字勝見ケ浦</t>
  </si>
  <si>
    <t>（永崎）</t>
  </si>
  <si>
    <t>永崎字地切</t>
  </si>
  <si>
    <t>永崎字天神前</t>
  </si>
  <si>
    <t>永崎字館</t>
  </si>
  <si>
    <t>永崎字馬落前</t>
  </si>
  <si>
    <t>永崎字船付</t>
  </si>
  <si>
    <t>永崎字川畑</t>
  </si>
  <si>
    <t>永崎字大平</t>
  </si>
  <si>
    <t>永崎字橋出</t>
  </si>
  <si>
    <t>永崎字町田</t>
  </si>
  <si>
    <t>永崎字四方北</t>
  </si>
  <si>
    <t>永崎字猿田</t>
  </si>
  <si>
    <t>永崎字宮田</t>
  </si>
  <si>
    <t>永崎字月作</t>
  </si>
  <si>
    <t>（小名浜上神白）</t>
  </si>
  <si>
    <t>小名浜上神白字東大沢</t>
  </si>
  <si>
    <t>小名浜上神白字西大沢</t>
  </si>
  <si>
    <t>小名浜上神白字宮ノ作</t>
  </si>
  <si>
    <t>小名浜上神白字追分</t>
  </si>
  <si>
    <t>小名浜上神白字加瀬前</t>
  </si>
  <si>
    <t>小名浜上神白字丹野内</t>
  </si>
  <si>
    <t>小名浜上神白字片寄前</t>
  </si>
  <si>
    <t>小名浜上神白字大平</t>
  </si>
  <si>
    <t>小名浜上神白字神明前</t>
  </si>
  <si>
    <t>小名浜上神白字堀ノ内</t>
  </si>
  <si>
    <t>小名浜上神白字館下</t>
  </si>
  <si>
    <t>小名浜上神白字山陰</t>
  </si>
  <si>
    <t>小名浜上神白字反町</t>
  </si>
  <si>
    <t>（小名浜下神白）</t>
  </si>
  <si>
    <t>小名浜下神白字筒地</t>
  </si>
  <si>
    <t>小名浜下神白字塚田</t>
  </si>
  <si>
    <t>小名浜下神白字林崎</t>
  </si>
  <si>
    <t>小名浜下神白字草木屋</t>
  </si>
  <si>
    <t>小名浜下神白字弥木太郎</t>
  </si>
  <si>
    <t>小名浜下神白字千速</t>
  </si>
  <si>
    <t>小名浜下神白字狩亦</t>
  </si>
  <si>
    <t>小名浜下神白字館ノ腰</t>
  </si>
  <si>
    <t>小名浜下神白字迎</t>
  </si>
  <si>
    <t>小名浜下神白字薬師下</t>
  </si>
  <si>
    <t>小名浜下神白字武城</t>
  </si>
  <si>
    <t>小名浜下神白字綱取</t>
  </si>
  <si>
    <t>小名浜下神白字三崎</t>
  </si>
  <si>
    <t>（小名浜）</t>
  </si>
  <si>
    <t>小名浜字古湊</t>
  </si>
  <si>
    <t>小名浜字栄町</t>
  </si>
  <si>
    <t>小名浜字小屋ノ内</t>
  </si>
  <si>
    <t>小名浜字田ノ入</t>
  </si>
  <si>
    <t>小名浜字観音作</t>
  </si>
  <si>
    <t>小名浜字播摩作</t>
  </si>
  <si>
    <t>小名浜字寺ノ脇</t>
  </si>
  <si>
    <t>小名浜字御殿後</t>
  </si>
  <si>
    <t>小名浜字元陣屋敷</t>
  </si>
  <si>
    <t>小名浜諏訪町</t>
  </si>
  <si>
    <t>小名浜港ケ丘</t>
  </si>
  <si>
    <t>小名浜字垣内台</t>
  </si>
  <si>
    <t>小名浜花畑町</t>
  </si>
  <si>
    <t>小名浜字蛭川南</t>
  </si>
  <si>
    <t>小名浜字橋本</t>
  </si>
  <si>
    <t>小名浜字後宿</t>
  </si>
  <si>
    <t>小名浜字上明神町</t>
  </si>
  <si>
    <t>小名浜字中明神町</t>
  </si>
  <si>
    <t>小名浜字下明神町</t>
  </si>
  <si>
    <t>小名浜字上町</t>
  </si>
  <si>
    <t>小名浜字中坪</t>
  </si>
  <si>
    <t>小名浜字下町</t>
  </si>
  <si>
    <t>小名浜字沖見</t>
  </si>
  <si>
    <t>小名浜字元分</t>
  </si>
  <si>
    <t>小名浜字辰巳町</t>
  </si>
  <si>
    <t>小名浜字横町</t>
  </si>
  <si>
    <t>小名浜字本町</t>
  </si>
  <si>
    <t>小名浜字竹町</t>
  </si>
  <si>
    <t>小名浜字船引場</t>
  </si>
  <si>
    <t>小名浜字定西</t>
  </si>
  <si>
    <t>小名浜字隼人</t>
  </si>
  <si>
    <t>小名浜字丹波沼</t>
  </si>
  <si>
    <t>小名浜字松之中</t>
  </si>
  <si>
    <t>小名浜字道珍</t>
  </si>
  <si>
    <t>小名浜字前沼</t>
  </si>
  <si>
    <t>小名浜字大原境西</t>
  </si>
  <si>
    <t>小名浜字富岡向</t>
  </si>
  <si>
    <t>小名浜字燈籠原</t>
  </si>
  <si>
    <t>小名浜字神成塚</t>
  </si>
  <si>
    <t>小名浜字鳥居北</t>
  </si>
  <si>
    <t>小名浜字鳥居下</t>
  </si>
  <si>
    <t>小名浜字宮下</t>
  </si>
  <si>
    <t>小名浜字滝尻道</t>
  </si>
  <si>
    <t>小名浜字山神北</t>
  </si>
  <si>
    <t>小名浜字大道北</t>
  </si>
  <si>
    <t>小名浜字大道下</t>
  </si>
  <si>
    <t>小名浜字平蔵塚</t>
  </si>
  <si>
    <t>小名浜字後場</t>
  </si>
  <si>
    <t>小名浜字林ノ上</t>
  </si>
  <si>
    <t>小名浜字中原</t>
  </si>
  <si>
    <t>小名浜字吹松</t>
  </si>
  <si>
    <t>小名浜字渚廻</t>
  </si>
  <si>
    <t>小名浜字芳浜</t>
  </si>
  <si>
    <t>小名浜君ケ塚町</t>
  </si>
  <si>
    <t>小名浜南君ケ塚町</t>
  </si>
  <si>
    <t>小名浜中町境</t>
  </si>
  <si>
    <t>小名浜西君ケ塚町</t>
  </si>
  <si>
    <t>小名浜愛宕上</t>
  </si>
  <si>
    <t>小名浜愛宕町</t>
  </si>
  <si>
    <t>小名浜寺廻町</t>
  </si>
  <si>
    <t>小名浜西町</t>
  </si>
  <si>
    <t>（小名浜岡小名）</t>
  </si>
  <si>
    <t>小名浜岡小名字高田</t>
  </si>
  <si>
    <t>小名浜岡小名字前原前</t>
  </si>
  <si>
    <t>小名浜岡小名字前原</t>
  </si>
  <si>
    <t>小名浜岡小名字仏玄前</t>
  </si>
  <si>
    <t>小名浜岡小名字水押</t>
  </si>
  <si>
    <t>小名浜岡小名字権現山</t>
  </si>
  <si>
    <t>小名浜岡小名字池袋</t>
  </si>
  <si>
    <t>小名浜岡小名字住ケ谷</t>
  </si>
  <si>
    <t>小名浜岡小名字猿網</t>
  </si>
  <si>
    <t>小名浜岡小名字池ノ内</t>
  </si>
  <si>
    <t>小名浜岡小名字岸</t>
  </si>
  <si>
    <t>小名浜岡小名字岸前</t>
  </si>
  <si>
    <t>小名浜岡小名字反町</t>
  </si>
  <si>
    <t>小名浜岡小名字後林</t>
  </si>
  <si>
    <t>小名浜岡小名字作前</t>
  </si>
  <si>
    <t>小名浜岡小名字籠田</t>
  </si>
  <si>
    <t>小名浜岡小名字山ノ神</t>
  </si>
  <si>
    <t>小名浜岡小名字作</t>
  </si>
  <si>
    <t>小名浜岡小名字御代坂</t>
  </si>
  <si>
    <t>小名浜岡小名字広畑</t>
  </si>
  <si>
    <t>小名浜岡小名字荒工</t>
  </si>
  <si>
    <t>小名浜岡小名字塩田</t>
  </si>
  <si>
    <t>小名浜岡小名字山田作</t>
  </si>
  <si>
    <t>小名浜岡小名字馬上</t>
  </si>
  <si>
    <t>小名浜岡小名字馬上前</t>
  </si>
  <si>
    <t>小名浜岡小名字台ノ上</t>
  </si>
  <si>
    <t>小名浜岡小名字台ノ下</t>
  </si>
  <si>
    <t>小名浜岡小名字沖</t>
  </si>
  <si>
    <t>小名浜岡小名字小館</t>
  </si>
  <si>
    <t>小名浜岡小名字立石</t>
  </si>
  <si>
    <t>小名浜岡小名字高浜</t>
  </si>
  <si>
    <t>小名浜岡小名字原木田</t>
  </si>
  <si>
    <t>小名浜岡小名字小堤</t>
  </si>
  <si>
    <t>小名浜岡小名一丁目</t>
  </si>
  <si>
    <t>小名浜岡小名二丁目</t>
  </si>
  <si>
    <t>小名浜岡小名三丁目</t>
  </si>
  <si>
    <t>小名浜岡小名四丁目</t>
  </si>
  <si>
    <t>（小名浜南富岡）</t>
  </si>
  <si>
    <t>小名浜南富岡字真石</t>
  </si>
  <si>
    <t>小名浜南富岡字道陸神</t>
  </si>
  <si>
    <t>小名浜南富岡字薬師前</t>
  </si>
  <si>
    <t>小名浜南富岡字北ノ内</t>
  </si>
  <si>
    <t>小名浜南富岡字仲之内</t>
  </si>
  <si>
    <t>小名浜南富岡字小野作</t>
  </si>
  <si>
    <t>小名浜南富岡字富士前</t>
  </si>
  <si>
    <t>小名浜南富岡字下ノ前</t>
  </si>
  <si>
    <t>小名浜南富岡字中前</t>
  </si>
  <si>
    <t>小名浜南富岡字富士下</t>
  </si>
  <si>
    <t>（小名浜大原）</t>
  </si>
  <si>
    <t>小名浜大原字曲淵</t>
  </si>
  <si>
    <t>小名浜大原字東田</t>
  </si>
  <si>
    <t>小名浜大原字東田林</t>
  </si>
  <si>
    <t>小名浜大原字蛭田畑合</t>
  </si>
  <si>
    <t>小名浜大原字内城</t>
  </si>
  <si>
    <t>小名浜大原字岸前</t>
  </si>
  <si>
    <t>小名浜大原字上坪</t>
  </si>
  <si>
    <t>小名浜大原字中坪</t>
  </si>
  <si>
    <t>小名浜大原字餓鬼塚</t>
  </si>
  <si>
    <t>小名浜大原字一本松</t>
  </si>
  <si>
    <t>小名浜大原字小屋</t>
  </si>
  <si>
    <t>小名浜大原字堀米</t>
  </si>
  <si>
    <t>小名浜大原字六反田</t>
  </si>
  <si>
    <t>小名浜大原字芳原</t>
  </si>
  <si>
    <t>小名浜大原字東細野地</t>
  </si>
  <si>
    <t>小名浜大原字新堀</t>
  </si>
  <si>
    <t>小名浜大原字西細野地</t>
  </si>
  <si>
    <t>小名浜大原字富岡前</t>
  </si>
  <si>
    <t>小名浜大原字西橋本</t>
  </si>
  <si>
    <t>小名浜大原字東橋本</t>
  </si>
  <si>
    <t>小名浜大原字丁新地</t>
  </si>
  <si>
    <t>小名浜大原字丙新地</t>
  </si>
  <si>
    <t>小名浜大原字乙新地</t>
  </si>
  <si>
    <t>小名浜大原字甲新地</t>
  </si>
  <si>
    <t>小名浜大原字北君ケ塚</t>
  </si>
  <si>
    <t>小名浜大原字中野地</t>
  </si>
  <si>
    <t>小名浜大原字原木田前</t>
  </si>
  <si>
    <t>小名浜大原字下小滝</t>
  </si>
  <si>
    <t>小名浜大原字上小滝</t>
  </si>
  <si>
    <t>小名浜大原字小滝山根</t>
  </si>
  <si>
    <t>小名浜大原六反田町</t>
  </si>
  <si>
    <t>小名浜大原小滝町</t>
  </si>
  <si>
    <t>（小名浜相子島）</t>
  </si>
  <si>
    <t>小名浜相子島字永夫</t>
  </si>
  <si>
    <t>小名浜相子島字家ノ前</t>
  </si>
  <si>
    <t>小名浜相子島字迎田</t>
  </si>
  <si>
    <t>小名浜相子島字道下</t>
  </si>
  <si>
    <t>小名浜相子島字石田</t>
  </si>
  <si>
    <t>小名浜相子島字兜里</t>
  </si>
  <si>
    <t>（小名浜住吉）</t>
  </si>
  <si>
    <t>小名浜住吉字搦</t>
  </si>
  <si>
    <t>小名浜住吉字道下</t>
  </si>
  <si>
    <t>小名浜住吉字長泥</t>
  </si>
  <si>
    <t>小名浜住吉字飯塚</t>
  </si>
  <si>
    <t>小名浜住吉字八合</t>
  </si>
  <si>
    <t>小名浜住吉字花木内</t>
  </si>
  <si>
    <t>小名浜住吉字搦町</t>
  </si>
  <si>
    <t>小名浜住吉字浜宿</t>
  </si>
  <si>
    <t>小名浜住吉字新町</t>
  </si>
  <si>
    <t>小名浜住吉字大町</t>
  </si>
  <si>
    <t>小名浜住吉字不毛</t>
  </si>
  <si>
    <t>小名浜住吉字前堀子</t>
  </si>
  <si>
    <t>小名浜住吉字林崎</t>
  </si>
  <si>
    <t>小名浜住吉字住吉</t>
  </si>
  <si>
    <t>小名浜住吉字浜道</t>
  </si>
  <si>
    <t>小名浜住吉字冠木</t>
  </si>
  <si>
    <t>（小名浜島）</t>
  </si>
  <si>
    <t>小名浜島字犬吠</t>
  </si>
  <si>
    <t>小名浜島字館下</t>
  </si>
  <si>
    <t>小名浜島字前屋</t>
  </si>
  <si>
    <t>小名浜島字西屋</t>
  </si>
  <si>
    <t>小名浜島字島</t>
  </si>
  <si>
    <t>小名浜島字駄古田</t>
  </si>
  <si>
    <t>小名浜島字鮑尻</t>
  </si>
  <si>
    <t>小名浜島字榎内</t>
  </si>
  <si>
    <t>（小名浜野田）</t>
  </si>
  <si>
    <t>小名浜野田字八合</t>
  </si>
  <si>
    <t>小名浜野田字玉川</t>
  </si>
  <si>
    <t>小名浜野田字我鬼塚</t>
  </si>
  <si>
    <t>小名浜野田字寺作入</t>
  </si>
  <si>
    <t>小名浜野田字柳作</t>
  </si>
  <si>
    <t>小名浜野田字北坪</t>
  </si>
  <si>
    <t>小名浜野田字田中</t>
  </si>
  <si>
    <t>小名浜野田字柳町</t>
  </si>
  <si>
    <t>小名浜野田字峰岸</t>
  </si>
  <si>
    <t>小名浜野田字大ノ下</t>
  </si>
  <si>
    <t>（小名浜岩出）</t>
  </si>
  <si>
    <t>小名浜岩出字前田</t>
  </si>
  <si>
    <t>小名浜岩出字岩崎</t>
  </si>
  <si>
    <t>小名浜岩出字天神</t>
  </si>
  <si>
    <t>小名浜岩出字向</t>
  </si>
  <si>
    <t>（小名浜林城）</t>
  </si>
  <si>
    <t>小名浜林城字水穴</t>
  </si>
  <si>
    <t>小名浜林城字牛作</t>
  </si>
  <si>
    <t>小名浜林城字大門</t>
  </si>
  <si>
    <t>小名浜林城字西町</t>
  </si>
  <si>
    <t>小名浜林城字柳町</t>
  </si>
  <si>
    <t>小名浜林城字辻前</t>
  </si>
  <si>
    <t>小名浜林城字下高田</t>
  </si>
  <si>
    <t>小名浜林城字榎町</t>
  </si>
  <si>
    <t>小名浜林城字向田</t>
  </si>
  <si>
    <t>小名浜林城字江越</t>
  </si>
  <si>
    <t>小名浜林城字日代鳥</t>
  </si>
  <si>
    <t>小名浜林城字作入</t>
  </si>
  <si>
    <t>小名浜林城字八反田</t>
  </si>
  <si>
    <t>小名浜林城字塚前</t>
  </si>
  <si>
    <t>（小名浜金成）</t>
  </si>
  <si>
    <t>小名浜金成字町田</t>
  </si>
  <si>
    <t>小名浜金成字若宮</t>
  </si>
  <si>
    <t>小名浜金成字三角田</t>
  </si>
  <si>
    <t>小名浜金成字前田</t>
  </si>
  <si>
    <t>小名浜金成字安部作</t>
  </si>
  <si>
    <t>（小名浜玉川町）</t>
  </si>
  <si>
    <t>小名浜玉川町東</t>
  </si>
  <si>
    <t>小名浜玉川町西</t>
  </si>
  <si>
    <t>小名浜玉川町南</t>
  </si>
  <si>
    <t>小名浜玉川町北</t>
  </si>
  <si>
    <t>（鹿島町御代）</t>
  </si>
  <si>
    <t>鹿島町御代字柿境</t>
  </si>
  <si>
    <t>鹿島町御代字堂ノ前</t>
  </si>
  <si>
    <t>鹿島町御代字赤坂</t>
  </si>
  <si>
    <t>鹿島町御代字大一田</t>
  </si>
  <si>
    <t>鹿島町御代字九反田</t>
  </si>
  <si>
    <t>鹿島町御代字榎作</t>
  </si>
  <si>
    <t>鹿島町御代字合曹子</t>
  </si>
  <si>
    <t>（鹿島町船戸）</t>
  </si>
  <si>
    <t>鹿島町船戸字五反田</t>
  </si>
  <si>
    <t>鹿島町船戸字沼田</t>
  </si>
  <si>
    <t>鹿島町船戸字柿境</t>
  </si>
  <si>
    <t>鹿島町船戸字京塚</t>
  </si>
  <si>
    <t>鹿島町船戸字林下</t>
  </si>
  <si>
    <t>鹿島町船戸字八合</t>
  </si>
  <si>
    <t>鹿島町船戸字堤</t>
  </si>
  <si>
    <t>（鹿島町久保）</t>
  </si>
  <si>
    <t>鹿島町久保字里屋</t>
  </si>
  <si>
    <t>鹿島町久保字飯栗田</t>
  </si>
  <si>
    <t>鹿島町久保字薬師前</t>
  </si>
  <si>
    <t>鹿島町久保字反町</t>
  </si>
  <si>
    <t>鹿島町久保字仲田</t>
  </si>
  <si>
    <t>鹿島町久保字馬場</t>
  </si>
  <si>
    <t>鹿島町久保字山崎</t>
  </si>
  <si>
    <t>鹿島町久保字穂町</t>
  </si>
  <si>
    <t>鹿島町久保字於振</t>
  </si>
  <si>
    <t>鹿島町久保字木船</t>
  </si>
  <si>
    <t>鹿島町久保字西ノ作</t>
  </si>
  <si>
    <t>鹿島町久保字田ノ作</t>
  </si>
  <si>
    <t>鹿島町久保一丁目</t>
  </si>
  <si>
    <t>鹿島町久保二丁目</t>
  </si>
  <si>
    <t>鹿島町久保三丁目</t>
  </si>
  <si>
    <t>（鹿島町下蔵持）</t>
  </si>
  <si>
    <t>鹿島町下蔵持字戸ノ内</t>
  </si>
  <si>
    <t>鹿島町下蔵持字嘉睦家</t>
  </si>
  <si>
    <t>鹿島町下蔵持字水道</t>
  </si>
  <si>
    <t>鹿島町下蔵持字小部屋作</t>
  </si>
  <si>
    <t>鹿島町下蔵持字宮ノ作</t>
  </si>
  <si>
    <t>鹿島町下蔵持字本内</t>
  </si>
  <si>
    <t>鹿島町下蔵持字比尻町</t>
  </si>
  <si>
    <t>鹿島町下蔵持字満屋</t>
  </si>
  <si>
    <t>鹿島町下蔵持字館ケ岡</t>
  </si>
  <si>
    <t>鹿島町下蔵持字沢目</t>
  </si>
  <si>
    <t>鹿島町下蔵持字中沢目</t>
  </si>
  <si>
    <t>鹿島町下蔵持字里屋</t>
  </si>
  <si>
    <t>（鹿島町上蔵持）</t>
  </si>
  <si>
    <t>鹿島町上蔵持字江名口</t>
  </si>
  <si>
    <t>鹿島町上蔵持字梅ノ木作</t>
  </si>
  <si>
    <t>鹿島町上蔵持字畑中</t>
  </si>
  <si>
    <t>鹿島町上蔵持字寺内</t>
  </si>
  <si>
    <t>鹿島町上蔵持字宮ノ下</t>
  </si>
  <si>
    <t>（鹿島町走熊）</t>
  </si>
  <si>
    <t>鹿島町走熊字七本松</t>
  </si>
  <si>
    <t>鹿島町走熊字小神山</t>
  </si>
  <si>
    <t>鹿島町走熊字中島</t>
  </si>
  <si>
    <t>鹿島町走熊字鬼越</t>
  </si>
  <si>
    <t>鹿島町走熊字渡折</t>
  </si>
  <si>
    <t>鹿島町走熊字鍛治屋</t>
  </si>
  <si>
    <t>鹿島町走熊字寺作</t>
  </si>
  <si>
    <t>鹿島町走熊字柳作</t>
  </si>
  <si>
    <t>鹿島町走熊字矢篠作</t>
  </si>
  <si>
    <t>鹿島町走熊字山ノ神</t>
  </si>
  <si>
    <t>鹿島町走熊字宮下</t>
  </si>
  <si>
    <t>鹿島町走熊字坪下</t>
  </si>
  <si>
    <t>鹿島町走熊字小和口</t>
  </si>
  <si>
    <t>鹿島町走熊字四反田</t>
  </si>
  <si>
    <t>鹿島町走熊字東反町</t>
  </si>
  <si>
    <t>鹿島町走熊字上ノ内</t>
  </si>
  <si>
    <t>鹿島町走熊字井戸ノ上</t>
  </si>
  <si>
    <t>鹿島町走熊字西反町</t>
  </si>
  <si>
    <t>（鹿島町下矢田）</t>
  </si>
  <si>
    <t>鹿島町下矢田字蓬作</t>
  </si>
  <si>
    <t>鹿島町下矢田字曲田</t>
  </si>
  <si>
    <t>鹿島町下矢田字宮ノ作</t>
  </si>
  <si>
    <t>鹿島町下矢田字宿畑</t>
  </si>
  <si>
    <t>鹿島町下矢田字榎木内</t>
  </si>
  <si>
    <t>鹿島町下矢田字沢目</t>
  </si>
  <si>
    <t>鹿島町下矢田字白坂</t>
  </si>
  <si>
    <t>鹿島町下矢田字霞内</t>
  </si>
  <si>
    <t>鹿島町下矢田字二反田</t>
  </si>
  <si>
    <t>鹿島町下矢田字滝作</t>
  </si>
  <si>
    <t>鹿島町下矢田字下ノ内</t>
  </si>
  <si>
    <t>鹿島町下矢田字岩井作</t>
  </si>
  <si>
    <t>鹿島町下矢田字井落シ</t>
  </si>
  <si>
    <t>鹿島町下矢田字宮下</t>
  </si>
  <si>
    <t>鹿島町下矢田字大作</t>
  </si>
  <si>
    <t>鹿島町下矢田字前原</t>
  </si>
  <si>
    <t>鹿島町下矢田字扱屋</t>
  </si>
  <si>
    <t>鹿島町下矢田字下矢田</t>
  </si>
  <si>
    <t>鹿島町下矢田字細作</t>
  </si>
  <si>
    <t>（鹿島町米田）</t>
  </si>
  <si>
    <t>鹿島町米田字馬場</t>
  </si>
  <si>
    <t>鹿島町米田字家ノ前</t>
  </si>
  <si>
    <t>鹿島町米田字簣田</t>
  </si>
  <si>
    <t>鹿島町米田字四郎作</t>
  </si>
  <si>
    <t>鹿島町米田字塙</t>
  </si>
  <si>
    <t>鹿島町米田字殿作</t>
  </si>
  <si>
    <t>鹿島町米田字南内</t>
  </si>
  <si>
    <t>鹿島町米田字沼田</t>
  </si>
  <si>
    <t>（鹿島町飯田）</t>
  </si>
  <si>
    <t>鹿島町飯田字高田</t>
  </si>
  <si>
    <t>鹿島町飯田字八合</t>
  </si>
  <si>
    <t>鹿島町飯田字苗代ノ内</t>
  </si>
  <si>
    <t>鹿島町飯田字後口</t>
  </si>
  <si>
    <t>鹿島町飯田字腰巻</t>
  </si>
  <si>
    <t>鹿島町飯田字前</t>
  </si>
  <si>
    <t>鹿島町飯田字十六坂</t>
  </si>
  <si>
    <t>（泉町本谷）</t>
  </si>
  <si>
    <t>泉町本谷字鹿野</t>
  </si>
  <si>
    <t>泉町本谷字豆腐ノ内</t>
  </si>
  <si>
    <t>泉町本谷字台</t>
  </si>
  <si>
    <t>泉町本谷字八合</t>
  </si>
  <si>
    <t>泉町本谷字渡地</t>
  </si>
  <si>
    <t>泉町本谷字道上</t>
  </si>
  <si>
    <t>泉町本谷字作</t>
  </si>
  <si>
    <t>泉町本谷字薬師下</t>
  </si>
  <si>
    <t>泉町本谷字堀ノ内</t>
  </si>
  <si>
    <t>泉町本谷字大田</t>
  </si>
  <si>
    <t>泉町本谷字数馬</t>
  </si>
  <si>
    <t>泉町本谷字竹花</t>
  </si>
  <si>
    <t>泉町本谷字仲ノ内</t>
  </si>
  <si>
    <t>泉町本谷字内方</t>
  </si>
  <si>
    <t>泉町本谷字幕ノ内</t>
  </si>
  <si>
    <t>（泉町滝尻）</t>
  </si>
  <si>
    <t>泉町滝尻字泉町</t>
  </si>
  <si>
    <t>泉町滝尻字東泉</t>
  </si>
  <si>
    <t>泉町滝尻字東下</t>
  </si>
  <si>
    <t>泉町滝尻字御前田</t>
  </si>
  <si>
    <t>泉町滝尻字下谷地</t>
  </si>
  <si>
    <t>泉町滝尻字菅俣</t>
  </si>
  <si>
    <t>泉町滝尻字折返</t>
  </si>
  <si>
    <t>泉町滝尻字神力前</t>
  </si>
  <si>
    <t>泉町滝尻字南坪</t>
  </si>
  <si>
    <t>泉町滝尻字加賀前</t>
  </si>
  <si>
    <t>泉町滝尻字六枚内</t>
  </si>
  <si>
    <t>泉町滝尻字松原</t>
  </si>
  <si>
    <t>泉町滝尻字中瀬</t>
  </si>
  <si>
    <t>泉町滝尻字花見岡</t>
  </si>
  <si>
    <t>泉町滝尻字根ノ町</t>
  </si>
  <si>
    <t>泉町滝尻字前坪</t>
  </si>
  <si>
    <t>泉町滝尻字砂井田</t>
  </si>
  <si>
    <t>泉町滝尻字高見坪</t>
  </si>
  <si>
    <t>泉町滝尻字中ノ坪</t>
  </si>
  <si>
    <t>泉町滝尻字後川</t>
  </si>
  <si>
    <t>泉町滝尻字東越地</t>
  </si>
  <si>
    <t>泉町滝尻字坂下</t>
  </si>
  <si>
    <t>泉町滝尻字諏訪山</t>
  </si>
  <si>
    <t>泉町滝尻字定ノ田</t>
  </si>
  <si>
    <t>泉町滝尻字花輪返</t>
  </si>
  <si>
    <t>（泉町下川）</t>
  </si>
  <si>
    <t>泉町下川字神山前</t>
  </si>
  <si>
    <t>泉町下川字宿ノ川</t>
  </si>
  <si>
    <t>泉町下川字田宿</t>
  </si>
  <si>
    <t>泉町下川字稲子塚</t>
  </si>
  <si>
    <t>泉町下川字前ノ原</t>
  </si>
  <si>
    <t>泉町下川字谷地川</t>
  </si>
  <si>
    <t>泉町下川字宮ノ下</t>
  </si>
  <si>
    <t>泉町下川字八幡前</t>
  </si>
  <si>
    <t>泉町下川字薬師前</t>
  </si>
  <si>
    <t>泉町下川字山ノ神</t>
  </si>
  <si>
    <t>泉町下川字萱手</t>
  </si>
  <si>
    <t>泉町下川字八合</t>
  </si>
  <si>
    <t>泉町下川字須賀蛭</t>
  </si>
  <si>
    <t>泉町下川字大畑</t>
  </si>
  <si>
    <t>泉町下川字大剣</t>
  </si>
  <si>
    <t>泉町下川字下代</t>
  </si>
  <si>
    <t>泉町下川字畑中</t>
  </si>
  <si>
    <t>泉町下川字井戸内</t>
  </si>
  <si>
    <t>泉町下川字神笑</t>
  </si>
  <si>
    <t>泉町下川字川向</t>
  </si>
  <si>
    <t>（泉町黒須野）</t>
  </si>
  <si>
    <t>泉町黒須野字江越</t>
  </si>
  <si>
    <t>泉町黒須野字宮ノ作</t>
  </si>
  <si>
    <t>泉町黒須野字早稲田</t>
  </si>
  <si>
    <t>（泉町）</t>
  </si>
  <si>
    <t>泉町字小山</t>
  </si>
  <si>
    <t>泉町字横山</t>
  </si>
  <si>
    <t>泉町字堀ノ内</t>
  </si>
  <si>
    <t>泉町一丁目</t>
  </si>
  <si>
    <t>泉町二丁目</t>
  </si>
  <si>
    <t>泉町三丁目</t>
  </si>
  <si>
    <t>泉町四丁目</t>
  </si>
  <si>
    <t>泉町五丁目</t>
  </si>
  <si>
    <t>泉町六丁目</t>
  </si>
  <si>
    <t>（泉町玉露）</t>
  </si>
  <si>
    <t>泉町玉露字定田</t>
  </si>
  <si>
    <t>泉町玉露字山下</t>
  </si>
  <si>
    <t>泉町玉露字吉野作</t>
  </si>
  <si>
    <t>泉町玉露字道上</t>
  </si>
  <si>
    <t>（渡辺町洞）</t>
  </si>
  <si>
    <t>渡辺町洞字岸</t>
  </si>
  <si>
    <t>渡辺町洞字岸前</t>
  </si>
  <si>
    <t>渡辺町洞字鹿島田</t>
  </si>
  <si>
    <t>渡辺町洞字勝キ田</t>
  </si>
  <si>
    <t>渡辺町洞字関田</t>
  </si>
  <si>
    <t>渡辺町洞字屋敷田</t>
  </si>
  <si>
    <t>渡辺町洞字田中島</t>
  </si>
  <si>
    <t>渡辺町洞字永畑</t>
  </si>
  <si>
    <t>（渡辺町泉田）</t>
  </si>
  <si>
    <t>渡辺町泉田字藤神前</t>
  </si>
  <si>
    <t>渡辺町泉田字一町田</t>
  </si>
  <si>
    <t>渡辺町泉田字沢田</t>
  </si>
  <si>
    <t>（渡辺町昼野）</t>
  </si>
  <si>
    <t>渡辺町昼野字宮ノ作</t>
  </si>
  <si>
    <t>渡辺町昼野字大作</t>
  </si>
  <si>
    <t>渡辺町昼野字松下</t>
  </si>
  <si>
    <t>渡辺町昼野字風呂沢</t>
  </si>
  <si>
    <t>渡辺町昼野字柳町</t>
  </si>
  <si>
    <t>渡辺町昼野字白岩</t>
  </si>
  <si>
    <t>（渡辺町田部）</t>
  </si>
  <si>
    <t>渡辺町田部字堂ノ前</t>
  </si>
  <si>
    <t>渡辺町田部字小峰</t>
  </si>
  <si>
    <t>渡辺町田部字仲ノ町</t>
  </si>
  <si>
    <t>渡辺町田部字番城田</t>
  </si>
  <si>
    <t>渡辺町田部字五反田</t>
  </si>
  <si>
    <t>渡辺町田部字柳田</t>
  </si>
  <si>
    <t>渡辺町田部字壱町田</t>
  </si>
  <si>
    <t>渡辺町田部字川原</t>
  </si>
  <si>
    <t>渡辺町田部字薄作</t>
  </si>
  <si>
    <t>渡辺町田部字岸</t>
  </si>
  <si>
    <t>渡辺町田部字深町</t>
  </si>
  <si>
    <t>渡辺町田部字六反田</t>
  </si>
  <si>
    <t>渡辺町田部字水走</t>
  </si>
  <si>
    <t>渡辺町田部字初田</t>
  </si>
  <si>
    <t>渡辺町田部字清水</t>
  </si>
  <si>
    <t>渡辺町田部字塙</t>
  </si>
  <si>
    <t>渡辺町田部字渡部</t>
  </si>
  <si>
    <t>（渡辺町松小屋）</t>
  </si>
  <si>
    <t>渡辺町松小屋字芳田</t>
  </si>
  <si>
    <t>渡辺町松小屋字和久前</t>
  </si>
  <si>
    <t>渡辺町松小屋字苗代下</t>
  </si>
  <si>
    <t>渡辺町松小屋字岩下</t>
  </si>
  <si>
    <t>渡辺町松小屋字榎株</t>
  </si>
  <si>
    <t>渡辺町松小屋字腰巻</t>
  </si>
  <si>
    <t>渡辺町松小屋字八郎次</t>
  </si>
  <si>
    <t>渡辺町松小屋字八合</t>
  </si>
  <si>
    <t>渡辺町松小屋字上木舟</t>
  </si>
  <si>
    <t>渡辺町松小屋字六反田</t>
  </si>
  <si>
    <t>渡辺町松小屋字下平</t>
  </si>
  <si>
    <t>渡辺町松小屋字大沢</t>
  </si>
  <si>
    <t>渡辺町松小屋字宮沢</t>
  </si>
  <si>
    <t>渡辺町松小屋字初下</t>
  </si>
  <si>
    <t>（渡辺町中釜戸）</t>
  </si>
  <si>
    <t>渡辺町中釜戸字諏訪前</t>
  </si>
  <si>
    <t>渡辺町中釜戸字大木田</t>
  </si>
  <si>
    <t>渡辺町中釜戸字石神</t>
  </si>
  <si>
    <t>渡辺町中釜戸字表前</t>
  </si>
  <si>
    <t>渡辺町中釜戸字松畑</t>
  </si>
  <si>
    <t>渡辺町中釜戸字川原子沢</t>
  </si>
  <si>
    <t>（渡辺町上釜戸）</t>
  </si>
  <si>
    <t>渡辺町上釜戸字樋ノ口</t>
  </si>
  <si>
    <t>渡辺町上釜戸字鳶尾</t>
  </si>
  <si>
    <t>渡辺町上釜戸字片日向</t>
  </si>
  <si>
    <t>渡辺町上釜戸字西仲田</t>
  </si>
  <si>
    <t>渡辺町上釜戸字馬場</t>
  </si>
  <si>
    <t>渡辺町上釜戸字堤ノ内</t>
  </si>
  <si>
    <t>渡辺町上釜戸字上ノ代</t>
  </si>
  <si>
    <t>渡辺町上釜戸字橋ノ上</t>
  </si>
  <si>
    <t>渡辺町上釜戸字子繋</t>
  </si>
  <si>
    <t>渡辺町上釜戸字川籠石</t>
  </si>
  <si>
    <t>渡辺町上釜戸字青谷</t>
  </si>
  <si>
    <t>渡辺町上釜戸字瀬峰</t>
  </si>
  <si>
    <t>（洋向台）</t>
  </si>
  <si>
    <t>洋向台一丁目</t>
  </si>
  <si>
    <t>洋向台二丁目</t>
  </si>
  <si>
    <t>洋向台三丁目</t>
  </si>
  <si>
    <t>洋向台四丁目</t>
  </si>
  <si>
    <t>洋向台五丁目</t>
  </si>
  <si>
    <t>（泉ケ丘）</t>
  </si>
  <si>
    <t>泉ケ丘一丁目</t>
  </si>
  <si>
    <t>泉ケ丘二丁目</t>
  </si>
  <si>
    <t>泉ケ丘三丁目</t>
  </si>
  <si>
    <t>（泉玉露）</t>
  </si>
  <si>
    <t>泉玉露一丁目</t>
  </si>
  <si>
    <t>泉玉露二丁目</t>
  </si>
  <si>
    <t>泉玉露三丁目</t>
  </si>
  <si>
    <t>泉玉露四丁目</t>
  </si>
  <si>
    <t>泉玉露五丁目</t>
  </si>
  <si>
    <t>泉玉露六丁目</t>
  </si>
  <si>
    <t>泉玉露七丁目</t>
  </si>
  <si>
    <t>（湘南台）</t>
  </si>
  <si>
    <t>湘南台一丁目</t>
  </si>
  <si>
    <t>湘南台二丁目</t>
  </si>
  <si>
    <t>（葉山）</t>
  </si>
  <si>
    <t>葉山一丁目</t>
  </si>
  <si>
    <t>葉山二丁目</t>
  </si>
  <si>
    <t>葉山三丁目</t>
  </si>
  <si>
    <t>（泉もえぎ台）</t>
  </si>
  <si>
    <t>泉もえぎ台一丁目</t>
  </si>
  <si>
    <t>泉もえぎ台二丁目</t>
  </si>
  <si>
    <t>泉もえぎ台三丁目</t>
  </si>
  <si>
    <t>（植田町）</t>
  </si>
  <si>
    <t>植田町本町一丁目</t>
  </si>
  <si>
    <t>植田町本町二丁目</t>
  </si>
  <si>
    <t>植田町本町三丁目</t>
  </si>
  <si>
    <t>植田町本町</t>
  </si>
  <si>
    <t>植田町南町一丁目</t>
  </si>
  <si>
    <t>植田町南町二丁目</t>
  </si>
  <si>
    <t>植田町町後</t>
  </si>
  <si>
    <t>植田町金畑</t>
  </si>
  <si>
    <t>植田町横町</t>
  </si>
  <si>
    <t>植田町八幡台</t>
  </si>
  <si>
    <t>植田町番所下</t>
  </si>
  <si>
    <t>植田町林内</t>
  </si>
  <si>
    <t>植田町月山下</t>
  </si>
  <si>
    <t>植田町東荒田</t>
  </si>
  <si>
    <t>植田町西荒田</t>
  </si>
  <si>
    <t>植田町小名田</t>
  </si>
  <si>
    <t>植田町館跡</t>
  </si>
  <si>
    <t>植田町東館</t>
  </si>
  <si>
    <t>植田町館山</t>
  </si>
  <si>
    <t>植田町館崎</t>
  </si>
  <si>
    <t>植田町桜台</t>
  </si>
  <si>
    <t>植田町堂ノ作</t>
  </si>
  <si>
    <t>植田町根小屋</t>
  </si>
  <si>
    <t>植田町中央一丁目</t>
  </si>
  <si>
    <t>植田町中央二丁目</t>
  </si>
  <si>
    <t>植田町中央三丁目</t>
  </si>
  <si>
    <t>（後田町）</t>
  </si>
  <si>
    <t>後田町源道平</t>
  </si>
  <si>
    <t>後田町柳町</t>
  </si>
  <si>
    <t>後田町石田</t>
  </si>
  <si>
    <t>後田町細谷</t>
  </si>
  <si>
    <t>後田町町田</t>
  </si>
  <si>
    <t>（仁井田町）</t>
  </si>
  <si>
    <t>仁井田町烏内</t>
  </si>
  <si>
    <t>仁井田町辰ノ口</t>
  </si>
  <si>
    <t>仁井田町寺前</t>
  </si>
  <si>
    <t>仁井田町月山下</t>
  </si>
  <si>
    <t>仁井田町中ノ目</t>
  </si>
  <si>
    <t>（高倉町）</t>
  </si>
  <si>
    <t>高倉町札場</t>
  </si>
  <si>
    <t>高倉町磐下</t>
  </si>
  <si>
    <t>高倉町鶴巻</t>
  </si>
  <si>
    <t>高倉町堤ノ上</t>
  </si>
  <si>
    <t>（江畑町）</t>
  </si>
  <si>
    <t>江畑町塙</t>
  </si>
  <si>
    <t>江畑町柳作</t>
  </si>
  <si>
    <t>江畑町平前</t>
  </si>
  <si>
    <t>江畑町金谷</t>
  </si>
  <si>
    <t>江畑町小能田</t>
  </si>
  <si>
    <t>江畑町江ノ上</t>
  </si>
  <si>
    <t>江畑町多古内</t>
  </si>
  <si>
    <t>江畑町江馬内</t>
  </si>
  <si>
    <t>江畑町小堰場</t>
  </si>
  <si>
    <t>（添野町）</t>
  </si>
  <si>
    <t>添野町猿田</t>
  </si>
  <si>
    <t>添野町清水</t>
  </si>
  <si>
    <t>添野町大町</t>
  </si>
  <si>
    <t>添野町桑木町</t>
  </si>
  <si>
    <t>添野町古防</t>
  </si>
  <si>
    <t>添野町大沢</t>
  </si>
  <si>
    <t>添野町長沢</t>
  </si>
  <si>
    <t>添野町頭巾平</t>
  </si>
  <si>
    <t>（石塚町）</t>
  </si>
  <si>
    <t>石塚町飯塚</t>
  </si>
  <si>
    <t>石塚町餅田</t>
  </si>
  <si>
    <t>石塚町宮下</t>
  </si>
  <si>
    <t>石塚町宮前</t>
  </si>
  <si>
    <t>石塚町峰崎</t>
  </si>
  <si>
    <t>石塚町国分</t>
  </si>
  <si>
    <t>石塚町榎下</t>
  </si>
  <si>
    <t>石塚町関場</t>
  </si>
  <si>
    <t>石塚町東</t>
  </si>
  <si>
    <t>（東田町）</t>
  </si>
  <si>
    <t>東田町堤下</t>
  </si>
  <si>
    <t>東田町宮下</t>
  </si>
  <si>
    <t>東田町家ノ前</t>
  </si>
  <si>
    <t>東田町神山</t>
  </si>
  <si>
    <t>東田町金子平</t>
  </si>
  <si>
    <t>東田町菖蒲沢</t>
  </si>
  <si>
    <t>東田町一丁目</t>
  </si>
  <si>
    <t>東田町二丁目</t>
  </si>
  <si>
    <t>東田町塩田</t>
  </si>
  <si>
    <t>（佐糠町）</t>
  </si>
  <si>
    <t>佐糠町八反田</t>
  </si>
  <si>
    <t>佐糠町碇田</t>
  </si>
  <si>
    <t>佐糠町荒屋</t>
  </si>
  <si>
    <t>佐糠町一丁目</t>
  </si>
  <si>
    <t>佐糠町二丁目</t>
  </si>
  <si>
    <t>佐糠町三丁目</t>
  </si>
  <si>
    <t>佐糠町東一丁目</t>
  </si>
  <si>
    <t>佐糠町東二丁目</t>
  </si>
  <si>
    <t>（岩間町）</t>
  </si>
  <si>
    <t>岩間町岩下</t>
  </si>
  <si>
    <t>岩間町塩田前</t>
  </si>
  <si>
    <t>岩間町輪山</t>
  </si>
  <si>
    <t>岩間町小原</t>
  </si>
  <si>
    <t>岩間町上山</t>
  </si>
  <si>
    <t>岩間町塚原</t>
  </si>
  <si>
    <t>岩間町天神前</t>
  </si>
  <si>
    <t>（小浜町）</t>
  </si>
  <si>
    <t>小浜町渚</t>
  </si>
  <si>
    <t>小浜町台</t>
  </si>
  <si>
    <t>小浜町西小原</t>
  </si>
  <si>
    <t>小浜町西ノ作</t>
  </si>
  <si>
    <t>小浜町中ノ作</t>
  </si>
  <si>
    <t>小浜町北ノ作</t>
  </si>
  <si>
    <t>（錦町）</t>
  </si>
  <si>
    <t>錦町江栗前</t>
  </si>
  <si>
    <t>錦町古川</t>
  </si>
  <si>
    <t>錦町御宝殿</t>
  </si>
  <si>
    <t>錦町鳥居西</t>
  </si>
  <si>
    <t>錦町鳥居東</t>
  </si>
  <si>
    <t>錦町綾ノ内</t>
  </si>
  <si>
    <t>錦町大島</t>
  </si>
  <si>
    <t>錦町上川田</t>
  </si>
  <si>
    <t>錦町南城</t>
  </si>
  <si>
    <t>錦町成沢</t>
  </si>
  <si>
    <t>錦町成沢前</t>
  </si>
  <si>
    <t>錦町台前</t>
  </si>
  <si>
    <t>錦町台</t>
  </si>
  <si>
    <t>錦町吉原</t>
  </si>
  <si>
    <t>錦町須賀</t>
  </si>
  <si>
    <t>錦町鷺内</t>
  </si>
  <si>
    <t>錦町原田</t>
  </si>
  <si>
    <t>錦町竹ノ花</t>
  </si>
  <si>
    <t>錦町鵜ノ巣</t>
  </si>
  <si>
    <t>錦町ウツギサキ</t>
  </si>
  <si>
    <t>錦町前原</t>
  </si>
  <si>
    <t>錦町安良町</t>
  </si>
  <si>
    <t>錦町町西</t>
  </si>
  <si>
    <t>錦町入原</t>
  </si>
  <si>
    <t>錦町浜田</t>
  </si>
  <si>
    <t>錦町宮ノ前</t>
  </si>
  <si>
    <t>錦町馬場</t>
  </si>
  <si>
    <t>錦町荒谷</t>
  </si>
  <si>
    <t>錦町蛭田</t>
  </si>
  <si>
    <t>錦町重殿</t>
  </si>
  <si>
    <t>錦町鶴ケ町</t>
  </si>
  <si>
    <t>錦町雷</t>
  </si>
  <si>
    <t>錦町蒲田</t>
  </si>
  <si>
    <t>錦町作鞍</t>
  </si>
  <si>
    <t>錦町下り立</t>
  </si>
  <si>
    <t>錦町飯盛町</t>
  </si>
  <si>
    <t>錦町上中田</t>
  </si>
  <si>
    <t>錦町糠塚</t>
  </si>
  <si>
    <t>錦町落合</t>
  </si>
  <si>
    <t>錦町釈迦堂</t>
  </si>
  <si>
    <t>錦町沼ノ川</t>
  </si>
  <si>
    <t>錦町江栗馬場</t>
  </si>
  <si>
    <t>錦町花ノ井</t>
  </si>
  <si>
    <t>錦町徳力</t>
  </si>
  <si>
    <t>錦町江栗七反田</t>
  </si>
  <si>
    <t>錦町江栗大町</t>
  </si>
  <si>
    <t>錦町細谷</t>
  </si>
  <si>
    <t>錦町鬼越下</t>
  </si>
  <si>
    <t>錦町鈴鹿</t>
  </si>
  <si>
    <t>錦町山王</t>
  </si>
  <si>
    <t>錦町大町</t>
  </si>
  <si>
    <t>錦町梅沢</t>
  </si>
  <si>
    <t>錦町桜町</t>
  </si>
  <si>
    <t>錦町中ノ町</t>
  </si>
  <si>
    <t>錦町長ノ町</t>
  </si>
  <si>
    <t>錦町松木町</t>
  </si>
  <si>
    <t>錦町川窪</t>
  </si>
  <si>
    <t>錦町上御堂</t>
  </si>
  <si>
    <t>錦町江栗一丁目</t>
  </si>
  <si>
    <t>錦町江栗二丁目</t>
  </si>
  <si>
    <t>錦町江栗三丁目</t>
  </si>
  <si>
    <t>錦町中迎一丁目</t>
  </si>
  <si>
    <t>錦町中迎二丁目</t>
  </si>
  <si>
    <t>錦町中迎三丁目</t>
  </si>
  <si>
    <t>錦町中迎四丁目</t>
  </si>
  <si>
    <t>錦町中央一丁目</t>
  </si>
  <si>
    <t>錦町中央二丁目</t>
  </si>
  <si>
    <t>錦町中央三丁目</t>
  </si>
  <si>
    <t>（勿来町）</t>
    <phoneticPr fontId="2"/>
  </si>
  <si>
    <t>勿来町窪田町通</t>
  </si>
  <si>
    <t>勿来町窪田白山</t>
  </si>
  <si>
    <t>勿来町窪田伊賀屋敷</t>
  </si>
  <si>
    <t>勿来町窪田西殿町</t>
  </si>
  <si>
    <t>勿来町窪田上り途</t>
  </si>
  <si>
    <t>勿来町窪田稲荷塚</t>
  </si>
  <si>
    <t>勿来町窪田御前崎</t>
  </si>
  <si>
    <t>勿来町窪田酒井原</t>
  </si>
  <si>
    <t>勿来町窪田万谷</t>
  </si>
  <si>
    <t>勿来町窪田内城</t>
  </si>
  <si>
    <t>勿来町窪田道山</t>
  </si>
  <si>
    <t>勿来町窪田道作</t>
  </si>
  <si>
    <t>勿来町窪田橋塚</t>
  </si>
  <si>
    <t>勿来町窪田郡</t>
  </si>
  <si>
    <t>勿来町窪田片岸</t>
  </si>
  <si>
    <t>勿来町窪田馬場</t>
  </si>
  <si>
    <t>勿来町窪田外城</t>
  </si>
  <si>
    <t>勿来町窪田小島</t>
  </si>
  <si>
    <t>勿来町窪田菅田</t>
  </si>
  <si>
    <t>勿来町窪田熊ノ道</t>
  </si>
  <si>
    <t>勿来町窪田中島</t>
  </si>
  <si>
    <t>勿来町窪田田中</t>
  </si>
  <si>
    <t>勿来町窪田小屋崎</t>
  </si>
  <si>
    <t>勿来町窪田大槻</t>
  </si>
  <si>
    <t>勿来町窪田石井作</t>
  </si>
  <si>
    <t>勿来町窪田町通一丁目</t>
  </si>
  <si>
    <t>勿来町窪田町通二丁目</t>
  </si>
  <si>
    <t>勿来町窪田町通三丁目</t>
  </si>
  <si>
    <t>勿来町窪田町通四丁目</t>
  </si>
  <si>
    <t>勿来町窪田十条</t>
  </si>
  <si>
    <t>勿来町四沢江代田</t>
  </si>
  <si>
    <t>勿来町四沢渋沼</t>
  </si>
  <si>
    <t>勿来町四沢大野</t>
  </si>
  <si>
    <t>勿来町四沢渋町</t>
  </si>
  <si>
    <t>勿来町四沢清水</t>
  </si>
  <si>
    <t>勿来町四沢江ノ上</t>
  </si>
  <si>
    <t>勿来町四沢古身</t>
  </si>
  <si>
    <t>勿来町四沢古身入</t>
  </si>
  <si>
    <t>勿来町四沢向</t>
  </si>
  <si>
    <t>勿来町四沢前ノ内</t>
  </si>
  <si>
    <t>勿来町四沢長塚</t>
  </si>
  <si>
    <t>勿来町四沢天ケ作</t>
  </si>
  <si>
    <t>勿来町四沢作田</t>
  </si>
  <si>
    <t>勿来町四沢高島</t>
  </si>
  <si>
    <t>勿来町四沢潮見台</t>
  </si>
  <si>
    <t>勿来町関田行屋前</t>
  </si>
  <si>
    <t>勿来町関田寺下</t>
  </si>
  <si>
    <t>勿来町関田北作</t>
  </si>
  <si>
    <t>勿来町関田宮前</t>
  </si>
  <si>
    <t>勿来町関田入田羽</t>
  </si>
  <si>
    <t>勿来町関田滝沢</t>
  </si>
  <si>
    <t>勿来町関田堀切</t>
  </si>
  <si>
    <t>勿来町関田和久</t>
  </si>
  <si>
    <t>勿来町関田北町</t>
  </si>
  <si>
    <t>勿来町関田南町</t>
  </si>
  <si>
    <t>勿来町関田御城前</t>
  </si>
  <si>
    <t>勿来町関田浜田</t>
  </si>
  <si>
    <t>勿来町関田飯ノ辺前</t>
  </si>
  <si>
    <t>勿来町関田須賀</t>
  </si>
  <si>
    <t>勿来町関田尖島</t>
  </si>
  <si>
    <t>勿来町関田障子川</t>
  </si>
  <si>
    <t>勿来町関田関山</t>
  </si>
  <si>
    <t>勿来町関田西一丁目</t>
  </si>
  <si>
    <t>勿来町関田西二丁目</t>
  </si>
  <si>
    <t>勿来町九面横石</t>
  </si>
  <si>
    <t>勿来町九面九浦町</t>
  </si>
  <si>
    <t>勿来町九面馬道</t>
  </si>
  <si>
    <t>勿来町九面鵜子</t>
  </si>
  <si>
    <t>勿来町九面二後浦</t>
  </si>
  <si>
    <t>勿来町九面浜田</t>
  </si>
  <si>
    <t>勿来町九面坂下</t>
  </si>
  <si>
    <t>勿来町九面平次返り</t>
  </si>
  <si>
    <t>勿来町大高応時</t>
  </si>
  <si>
    <t>勿来町大高北郡</t>
  </si>
  <si>
    <t>勿来町大高中郡</t>
  </si>
  <si>
    <t>勿来町大高土取</t>
  </si>
  <si>
    <t>勿来町大高坂ノ上</t>
  </si>
  <si>
    <t>勿来町大高木ノ下</t>
  </si>
  <si>
    <t>勿来町大高館ノ内</t>
  </si>
  <si>
    <t>勿来町大高京田</t>
  </si>
  <si>
    <t>勿来町大高雪島</t>
  </si>
  <si>
    <t>勿来町大高高松</t>
  </si>
  <si>
    <t>勿来町大高宮前</t>
  </si>
  <si>
    <t>勿来町酒井青柳</t>
  </si>
  <si>
    <t>勿来町酒井内田</t>
  </si>
  <si>
    <t>勿来町酒井北境</t>
  </si>
  <si>
    <t>勿来町酒井酒井原</t>
  </si>
  <si>
    <t>勿来町酒井堀ノ内</t>
  </si>
  <si>
    <t>勿来町酒井竹ノ内</t>
  </si>
  <si>
    <t>勿来町酒井上ノ台</t>
  </si>
  <si>
    <t>勿来町酒井関根前</t>
  </si>
  <si>
    <t>勿来町酒井関根</t>
  </si>
  <si>
    <t>勿来町酒井七反田</t>
  </si>
  <si>
    <t>勿来町酒井住生作</t>
  </si>
  <si>
    <t>勿来町酒井北ノ内</t>
  </si>
  <si>
    <t>勿来町酒井金ケ町</t>
  </si>
  <si>
    <t>勿来町酒井小山下</t>
  </si>
  <si>
    <t>勿来町酒井出蔵</t>
  </si>
  <si>
    <t>勿来町酒井大作</t>
  </si>
  <si>
    <t>勿来町酒井高畔</t>
  </si>
  <si>
    <t>勿来町白米酒井原</t>
  </si>
  <si>
    <t>勿来町白米長沢</t>
  </si>
  <si>
    <t>勿来町白米中坪</t>
  </si>
  <si>
    <t>勿来町白米林崎</t>
  </si>
  <si>
    <t>勿来町白米広町</t>
  </si>
  <si>
    <t>勿来町白米林ノ中</t>
  </si>
  <si>
    <t>勿来町白米新屋敷</t>
  </si>
  <si>
    <t>勿来町白米原田</t>
  </si>
  <si>
    <t>勿来町白米白山前</t>
  </si>
  <si>
    <t>勿来町白米後光前</t>
  </si>
  <si>
    <t>勿来町白米鳴神</t>
  </si>
  <si>
    <t>勿来町白米後谷</t>
  </si>
  <si>
    <t>勿来町白米日照田</t>
  </si>
  <si>
    <t>（川部町）</t>
  </si>
  <si>
    <t>川部町前ノ内</t>
  </si>
  <si>
    <t>川部町寺前</t>
  </si>
  <si>
    <t>川部町坂下</t>
  </si>
  <si>
    <t>川部町大沢</t>
  </si>
  <si>
    <t>川部町沢上</t>
  </si>
  <si>
    <t>川部町根小屋</t>
  </si>
  <si>
    <t>川部町橋本</t>
  </si>
  <si>
    <t>川部町梅田</t>
  </si>
  <si>
    <t>川部町禾ノ宮</t>
  </si>
  <si>
    <t>川部町宮前</t>
  </si>
  <si>
    <t>川部町塩田</t>
  </si>
  <si>
    <t>川部町寺田</t>
  </si>
  <si>
    <t>川部町成作</t>
  </si>
  <si>
    <t>川部町北ノ内</t>
  </si>
  <si>
    <t>川部町富沢</t>
  </si>
  <si>
    <t>川部町横根</t>
  </si>
  <si>
    <t>川部町大友</t>
  </si>
  <si>
    <t>川部町松ノ下</t>
  </si>
  <si>
    <t>川部町大平</t>
  </si>
  <si>
    <t>川部町佐倉</t>
  </si>
  <si>
    <t>川部町大久保</t>
  </si>
  <si>
    <t>川部町赤坂</t>
  </si>
  <si>
    <t>川部町川原</t>
  </si>
  <si>
    <t>（沼部町）</t>
  </si>
  <si>
    <t>沼部町鹿野</t>
  </si>
  <si>
    <t>沼部町八幡前</t>
  </si>
  <si>
    <t>沼部町金山</t>
  </si>
  <si>
    <t>沼部町金山下</t>
  </si>
  <si>
    <t>沼部町鳴沢</t>
  </si>
  <si>
    <t>沼部町蛭坪</t>
  </si>
  <si>
    <t>沼部町宿</t>
  </si>
  <si>
    <t>沼部町道中子</t>
  </si>
  <si>
    <t>沼部町石畑</t>
  </si>
  <si>
    <t>（三沢町）</t>
  </si>
  <si>
    <t>三沢町酒井作</t>
  </si>
  <si>
    <t>三沢町北作</t>
  </si>
  <si>
    <t>三沢町仲畑</t>
  </si>
  <si>
    <t>三沢町後田</t>
  </si>
  <si>
    <t>三沢町堂平</t>
  </si>
  <si>
    <t>三沢町迎坂</t>
  </si>
  <si>
    <t>三沢町田島</t>
  </si>
  <si>
    <t>三沢町大久保</t>
  </si>
  <si>
    <t>三沢町五反田</t>
  </si>
  <si>
    <t>三沢町柳町</t>
  </si>
  <si>
    <t>三沢町弓張</t>
  </si>
  <si>
    <t>三沢町長堀</t>
  </si>
  <si>
    <t>三沢町ハタイ</t>
  </si>
  <si>
    <t>三沢町ナベ坂</t>
  </si>
  <si>
    <t>（山玉町）</t>
  </si>
  <si>
    <t>山玉町脇川</t>
  </si>
  <si>
    <t>山玉町打越</t>
  </si>
  <si>
    <t>山玉町修路</t>
  </si>
  <si>
    <t>山玉町中ノ町</t>
  </si>
  <si>
    <t>山玉町竹棚</t>
  </si>
  <si>
    <t>山玉町畑ケ田</t>
  </si>
  <si>
    <t>山玉町神申</t>
  </si>
  <si>
    <t>山玉町坂下</t>
  </si>
  <si>
    <t>山玉町前田</t>
  </si>
  <si>
    <t>山玉町膳棚</t>
  </si>
  <si>
    <t>（瀬戸町）</t>
  </si>
  <si>
    <t>瀬戸町東瀬戸</t>
  </si>
  <si>
    <t>瀬戸町田多羅以</t>
  </si>
  <si>
    <t>瀬戸町竜ノ沢</t>
  </si>
  <si>
    <t>瀬戸町鍛治屋</t>
  </si>
  <si>
    <t>瀬戸町山神</t>
  </si>
  <si>
    <t>瀬戸町地切</t>
  </si>
  <si>
    <t>瀬戸町古我湯</t>
  </si>
  <si>
    <t>瀬戸町横道</t>
  </si>
  <si>
    <t>瀬戸町山下</t>
  </si>
  <si>
    <t>瀬戸町小玉</t>
  </si>
  <si>
    <t>瀬戸町入瀬戸</t>
  </si>
  <si>
    <t>（富津町）</t>
  </si>
  <si>
    <t>富津町畔内</t>
  </si>
  <si>
    <t>富津町蛭坪</t>
  </si>
  <si>
    <t>富津町前鮫</t>
  </si>
  <si>
    <t>（山田町）</t>
  </si>
  <si>
    <t>山田町林崎</t>
  </si>
  <si>
    <t>山田町館越</t>
  </si>
  <si>
    <t>山田町川田</t>
  </si>
  <si>
    <t>山田町中町</t>
  </si>
  <si>
    <t>山田町蛭子原</t>
  </si>
  <si>
    <t>山田町東川原</t>
  </si>
  <si>
    <t>山田町林崎前</t>
  </si>
  <si>
    <t>山田町笠榎</t>
  </si>
  <si>
    <t>山田町大津</t>
  </si>
  <si>
    <t>山田町岩淵</t>
  </si>
  <si>
    <t>山田町中江向</t>
  </si>
  <si>
    <t>山田町明地</t>
  </si>
  <si>
    <t>山田町井上</t>
  </si>
  <si>
    <t>山田町西ノ内前</t>
  </si>
  <si>
    <t>山田町脇ノ田</t>
  </si>
  <si>
    <t>山田町法田</t>
  </si>
  <si>
    <t>山田町桃木畑</t>
  </si>
  <si>
    <t>山田町細倉</t>
  </si>
  <si>
    <t>山田町滑沢</t>
  </si>
  <si>
    <t>山田町仁井谷</t>
  </si>
  <si>
    <t>山田町沢越</t>
  </si>
  <si>
    <t>山田町戸ノ内</t>
  </si>
  <si>
    <t>山田町上野</t>
  </si>
  <si>
    <t>山田町東作</t>
  </si>
  <si>
    <t>山田町滝川</t>
  </si>
  <si>
    <t>山田町後沢</t>
  </si>
  <si>
    <t>山田町岩下</t>
  </si>
  <si>
    <t>山田町水推</t>
  </si>
  <si>
    <t>山田町余木田</t>
  </si>
  <si>
    <t>山田町館下</t>
  </si>
  <si>
    <t>山田町細井</t>
  </si>
  <si>
    <t>山田町塩沢</t>
  </si>
  <si>
    <t>山田町大平</t>
  </si>
  <si>
    <t>山田町古川</t>
  </si>
  <si>
    <t>山田町川原</t>
  </si>
  <si>
    <t>山田町大谷</t>
  </si>
  <si>
    <t>山田町舟木</t>
  </si>
  <si>
    <t>山田町梅平</t>
  </si>
  <si>
    <t>山田町舟板</t>
  </si>
  <si>
    <t>山田町家ノ前</t>
  </si>
  <si>
    <t>山田町堂平</t>
  </si>
  <si>
    <t>山田町平五郎内</t>
  </si>
  <si>
    <t>山田町三洲内</t>
  </si>
  <si>
    <t>山田町石名坊</t>
  </si>
  <si>
    <t>山田町遠木</t>
  </si>
  <si>
    <t>山田町林越</t>
  </si>
  <si>
    <t>山田町道端</t>
  </si>
  <si>
    <t>山田町寺作</t>
  </si>
  <si>
    <t>山田町原前</t>
  </si>
  <si>
    <t>山田町下原前</t>
  </si>
  <si>
    <t>山田町上安行</t>
  </si>
  <si>
    <t>山田町川中子</t>
  </si>
  <si>
    <t>山田町蔵ノ内</t>
  </si>
  <si>
    <t>山田町屋敷</t>
  </si>
  <si>
    <t>山田町毛内</t>
  </si>
  <si>
    <t>山田町和久</t>
  </si>
  <si>
    <t>山田町諏訪</t>
  </si>
  <si>
    <t>山田町塙</t>
  </si>
  <si>
    <t>山田町砂方</t>
  </si>
  <si>
    <t>山田町片岸</t>
  </si>
  <si>
    <t>山田町新谷</t>
  </si>
  <si>
    <t>山田町塙沢</t>
  </si>
  <si>
    <t>山田町住釜</t>
  </si>
  <si>
    <t>山田町谷沼井</t>
  </si>
  <si>
    <t>山田町西山</t>
  </si>
  <si>
    <t>山田町岸ノ内</t>
  </si>
  <si>
    <t>山田町下田中</t>
  </si>
  <si>
    <t>山田町下関場</t>
  </si>
  <si>
    <t>山田町橋本</t>
  </si>
  <si>
    <t>山田町下堀ノ内</t>
  </si>
  <si>
    <t>山田町社岡</t>
  </si>
  <si>
    <t>山田町窪根</t>
  </si>
  <si>
    <t>山田町堀ノ内</t>
  </si>
  <si>
    <t>（金山町）</t>
  </si>
  <si>
    <t>金山町朝日台</t>
  </si>
  <si>
    <t>金山町汐見台</t>
  </si>
  <si>
    <t>金山町南台</t>
  </si>
  <si>
    <t>金山町月見台</t>
  </si>
  <si>
    <t>金山町東台</t>
  </si>
  <si>
    <t>（中岡町）</t>
  </si>
  <si>
    <t>中岡町一丁目</t>
  </si>
  <si>
    <t>中岡町二丁目</t>
  </si>
  <si>
    <t>中岡町三丁目</t>
  </si>
  <si>
    <t>中岡町四丁目</t>
  </si>
  <si>
    <t>中岡町五丁目</t>
  </si>
  <si>
    <t>中岡町六丁目</t>
  </si>
  <si>
    <t>（南台）</t>
  </si>
  <si>
    <t>南台一丁目</t>
  </si>
  <si>
    <t>南台二丁目</t>
  </si>
  <si>
    <t>（常磐湯本町）</t>
  </si>
  <si>
    <t>常磐湯本町高倉</t>
  </si>
  <si>
    <t>常磐湯本町山ノ神</t>
  </si>
  <si>
    <t>常磐湯本町天神</t>
  </si>
  <si>
    <t>常磐湯本町宝海</t>
  </si>
  <si>
    <t>常磐湯本町日渡</t>
  </si>
  <si>
    <t>常磐湯本町傾城</t>
  </si>
  <si>
    <t>常磐湯本町辰ノ口</t>
  </si>
  <si>
    <t>常磐湯本町上川</t>
  </si>
  <si>
    <t>常磐湯本町三函</t>
  </si>
  <si>
    <t>常磐湯本町向田</t>
  </si>
  <si>
    <t>常磐湯本町上浅貝</t>
  </si>
  <si>
    <t>常磐湯本町下浅貝</t>
  </si>
  <si>
    <t>常磐湯本町台山</t>
  </si>
  <si>
    <t>常磐湯本町八仙</t>
  </si>
  <si>
    <t>常磐湯本町彦惣白坂</t>
  </si>
  <si>
    <t>常磐湯本町笠井</t>
  </si>
  <si>
    <t>常磐湯本町吹谷</t>
  </si>
  <si>
    <t>常磐湯本町天王崎</t>
  </si>
  <si>
    <t>常磐湯本町栄田</t>
  </si>
  <si>
    <t>（常磐関船町）</t>
  </si>
  <si>
    <t>常磐関船町上関</t>
  </si>
  <si>
    <t>常磐関船町ほうの木作</t>
  </si>
  <si>
    <t>常磐関船町迎</t>
  </si>
  <si>
    <t>常磐関船町作田</t>
  </si>
  <si>
    <t>常磐関船町矢津</t>
  </si>
  <si>
    <t>常磐関船町諏訪下</t>
  </si>
  <si>
    <t>常磐関船町屋津</t>
  </si>
  <si>
    <t>常磐関船町馬場</t>
  </si>
  <si>
    <t>常磐関船町宿内</t>
  </si>
  <si>
    <t>常磐関船町館下</t>
  </si>
  <si>
    <t>常磐関船町南館</t>
  </si>
  <si>
    <t>常磐関船町志座</t>
  </si>
  <si>
    <t>常磐関船町堀田</t>
  </si>
  <si>
    <t>常磐関船町杭田</t>
  </si>
  <si>
    <t>常磐関船町大平</t>
  </si>
  <si>
    <t>常磐関船町宮下</t>
  </si>
  <si>
    <t>常磐関船町一丁目</t>
  </si>
  <si>
    <t>常磐関船町二丁目</t>
  </si>
  <si>
    <t>常磐関船町三丁目</t>
  </si>
  <si>
    <t>（常磐水野谷町）</t>
  </si>
  <si>
    <t>常磐水野谷町錦沢</t>
  </si>
  <si>
    <t>常磐水野谷町諏訪ケ崎</t>
  </si>
  <si>
    <t>常磐水野谷町千代鶴</t>
  </si>
  <si>
    <t>常磐水野谷町亀ノ尾</t>
  </si>
  <si>
    <t>常磐水野谷町竜ケ沢</t>
  </si>
  <si>
    <t>常磐水野谷町東</t>
  </si>
  <si>
    <t>（常磐藤原町）</t>
  </si>
  <si>
    <t>常磐藤原町田代</t>
  </si>
  <si>
    <t>常磐藤原町湯ノ岳</t>
  </si>
  <si>
    <t>常磐藤原町二枚橋</t>
  </si>
  <si>
    <t>常磐藤原町信田御代</t>
  </si>
  <si>
    <t>常磐藤原町小幡</t>
  </si>
  <si>
    <t>常磐藤原町椚立</t>
  </si>
  <si>
    <t>常磐藤原町関口</t>
  </si>
  <si>
    <t>常磐藤原町柳ノ町</t>
  </si>
  <si>
    <t>常磐藤原町阿良田</t>
  </si>
  <si>
    <t>常磐藤原町向坂</t>
  </si>
  <si>
    <t>常磐藤原町大畑</t>
  </si>
  <si>
    <t>常磐藤原町斑堂</t>
  </si>
  <si>
    <t>常磐藤原町忠田</t>
  </si>
  <si>
    <t>常磐藤原町小炭焼</t>
  </si>
  <si>
    <t>常磐藤原町田場坂</t>
  </si>
  <si>
    <t>常磐藤原町笠石</t>
  </si>
  <si>
    <t>常磐藤原町名高儀</t>
  </si>
  <si>
    <t>常磐藤原町馬喰坂</t>
  </si>
  <si>
    <t>常磐藤原町砂子田</t>
  </si>
  <si>
    <t>常磐藤原町別所</t>
  </si>
  <si>
    <t>常磐藤原町手這</t>
  </si>
  <si>
    <t>常磐藤原町猪田</t>
  </si>
  <si>
    <t>常磐藤原町才ノ神</t>
  </si>
  <si>
    <t>常磐藤原町蕨平</t>
  </si>
  <si>
    <t>常磐藤原町一本木</t>
  </si>
  <si>
    <t>常磐藤原町藤代</t>
  </si>
  <si>
    <t>常磐藤原町松本</t>
  </si>
  <si>
    <t>常磐藤原町西畑</t>
  </si>
  <si>
    <t>常磐藤原町湯坂</t>
  </si>
  <si>
    <t>常磐藤原町中</t>
  </si>
  <si>
    <t>常磐藤原町後山</t>
  </si>
  <si>
    <t>常磐藤原町才之内</t>
  </si>
  <si>
    <t>常磐藤原町川原前</t>
  </si>
  <si>
    <t>常磐藤原町礼堂</t>
  </si>
  <si>
    <t>常磐藤原町机田</t>
  </si>
  <si>
    <t>常磐藤原町小砂田</t>
  </si>
  <si>
    <t>常磐藤原町美加ノ沢</t>
  </si>
  <si>
    <t>常磐藤原町境堂</t>
  </si>
  <si>
    <t>常磐藤原町上ノ内</t>
  </si>
  <si>
    <t>常磐藤原町源内</t>
  </si>
  <si>
    <t>常磐藤原町大石</t>
  </si>
  <si>
    <t>（常磐白鳥町）</t>
  </si>
  <si>
    <t>常磐白鳥町上ノ原</t>
  </si>
  <si>
    <t>常磐白鳥町勝丘</t>
  </si>
  <si>
    <t>常磐白鳥町館</t>
  </si>
  <si>
    <t>常磐白鳥町竜ケ崎</t>
  </si>
  <si>
    <t>常磐白鳥町北蟹打</t>
  </si>
  <si>
    <t>常磐白鳥町南蟹打</t>
  </si>
  <si>
    <t>常磐白鳥町壱丁田</t>
  </si>
  <si>
    <t>常磐白鳥町八合</t>
  </si>
  <si>
    <t>常磐白鳥町小田倉</t>
  </si>
  <si>
    <t>常磐白鳥町清水下</t>
  </si>
  <si>
    <t>常磐白鳥町坂下</t>
  </si>
  <si>
    <t>常磐白鳥町トゲ庭</t>
  </si>
  <si>
    <t>（常磐西郷町）</t>
  </si>
  <si>
    <t>常磐西郷町大仁田</t>
  </si>
  <si>
    <t>常磐西郷町大夫</t>
  </si>
  <si>
    <t>常磐西郷町落合</t>
  </si>
  <si>
    <t>常磐西郷町金山</t>
  </si>
  <si>
    <t>常磐西郷町岩崎</t>
  </si>
  <si>
    <t>常磐西郷町忠多</t>
  </si>
  <si>
    <t>常磐西郷町大荷田</t>
  </si>
  <si>
    <t>（常磐長孫町）</t>
  </si>
  <si>
    <t>常磐長孫町岩崎</t>
  </si>
  <si>
    <t>常磐長孫町三反田</t>
  </si>
  <si>
    <t>常磐長孫町扇田</t>
  </si>
  <si>
    <t>常磐長孫町壱町田</t>
  </si>
  <si>
    <t>常磐長孫町大平</t>
  </si>
  <si>
    <t>常磐長孫町星谷</t>
  </si>
  <si>
    <t>（常磐岩ケ岡町）</t>
  </si>
  <si>
    <t>常磐岩ケ岡町山王作</t>
  </si>
  <si>
    <t>常磐岩ケ岡町台</t>
  </si>
  <si>
    <t>常磐岩ケ岡町山ノ根</t>
  </si>
  <si>
    <t>常磐岩ケ岡町神手洗</t>
  </si>
  <si>
    <t>常磐岩ケ岡町田仲</t>
  </si>
  <si>
    <t>（常磐馬玉町）</t>
  </si>
  <si>
    <t>常磐馬玉町大久保</t>
  </si>
  <si>
    <t>常磐馬玉町宮ノ下</t>
  </si>
  <si>
    <t>常磐馬玉町数馬</t>
  </si>
  <si>
    <t>常磐馬玉町八合</t>
  </si>
  <si>
    <t>常磐馬玉町寺作</t>
  </si>
  <si>
    <t>常磐馬玉町入ノ作</t>
  </si>
  <si>
    <t>（常磐下船尾町）</t>
  </si>
  <si>
    <t>常磐下船尾町宮下</t>
  </si>
  <si>
    <t>常磐下船尾町中畑</t>
  </si>
  <si>
    <t>常磐下船尾町杭出作</t>
  </si>
  <si>
    <t>常磐下船尾町蛇並</t>
  </si>
  <si>
    <t>常磐下船尾町レイ堂</t>
  </si>
  <si>
    <t>常磐下船尾町作</t>
  </si>
  <si>
    <t>常磐下船尾町居作</t>
  </si>
  <si>
    <t>常磐下船尾町古内</t>
  </si>
  <si>
    <t>常磐下船尾町村山</t>
  </si>
  <si>
    <t>常磐下船尾町歌川</t>
  </si>
  <si>
    <t>常磐下船尾町馬渡</t>
  </si>
  <si>
    <t>（常磐下湯長谷町）</t>
  </si>
  <si>
    <t>常磐下湯長谷町家中跡</t>
  </si>
  <si>
    <t>常磐下湯長谷町野木前</t>
  </si>
  <si>
    <t>常磐下湯長谷町一町田</t>
  </si>
  <si>
    <t>常磐下湯長谷町古館</t>
  </si>
  <si>
    <t>常磐下湯長谷町町下</t>
  </si>
  <si>
    <t>常磐下湯長谷町シザ</t>
  </si>
  <si>
    <t>常磐下湯長谷町道下</t>
  </si>
  <si>
    <t>常磐下湯長谷町梅ノ房</t>
  </si>
  <si>
    <t>常磐下湯長谷町勝善</t>
  </si>
  <si>
    <t>常磐下湯長谷町岩崎</t>
  </si>
  <si>
    <t>常磐下湯長谷町一丁目</t>
  </si>
  <si>
    <t>常磐下湯長谷町二丁目</t>
  </si>
  <si>
    <t>常磐下湯長谷町三丁目</t>
  </si>
  <si>
    <t>（常磐上湯長谷町）</t>
  </si>
  <si>
    <t>常磐上湯長谷町辰ノ口</t>
  </si>
  <si>
    <t>常磐上湯長谷町嶽道</t>
  </si>
  <si>
    <t>常磐上湯長谷町力石</t>
  </si>
  <si>
    <t>常磐上湯長谷町森</t>
  </si>
  <si>
    <t>常磐上湯長谷町梅ケ平</t>
  </si>
  <si>
    <t>常磐上湯長谷町長倉</t>
  </si>
  <si>
    <t>常磐上湯長谷町湯台堂</t>
  </si>
  <si>
    <t>常磐上湯長谷町上ノ台</t>
  </si>
  <si>
    <t>常磐上湯長谷町釜ノ前</t>
  </si>
  <si>
    <t>常磐上湯長谷町山ノ神前</t>
  </si>
  <si>
    <t>常磐上湯長谷町堀ノ内</t>
  </si>
  <si>
    <t>常磐上湯長谷町五反田</t>
  </si>
  <si>
    <t>常磐上湯長谷町仮又作</t>
  </si>
  <si>
    <t>常磐上湯長谷町扇田</t>
  </si>
  <si>
    <t>常磐上湯長谷町越巻</t>
  </si>
  <si>
    <t>（常磐三沢町）</t>
  </si>
  <si>
    <t>常磐三沢町傾城作</t>
  </si>
  <si>
    <t>常磐三沢町竹ノ花</t>
  </si>
  <si>
    <t>常磐三沢町日吉下</t>
  </si>
  <si>
    <t>常磐三沢町館下</t>
  </si>
  <si>
    <t>常磐三沢町薬師下</t>
  </si>
  <si>
    <t>（常磐松久須根町）</t>
  </si>
  <si>
    <t>常磐松久須根町手倉</t>
  </si>
  <si>
    <t>常磐松久須根町高内</t>
  </si>
  <si>
    <t>常磐松久須根町大平</t>
  </si>
  <si>
    <t>常磐松久須根町広畑</t>
  </si>
  <si>
    <t>常磐松久須根町坂下</t>
  </si>
  <si>
    <t>常磐松久須根町大夫内</t>
  </si>
  <si>
    <t>常磐松久須根町根岸</t>
  </si>
  <si>
    <t>常磐松久須根町内田</t>
  </si>
  <si>
    <t>常磐松久須根町戸ノ作</t>
  </si>
  <si>
    <t>常磐松久須根町宮ノ前</t>
  </si>
  <si>
    <t>（常磐上矢田町）</t>
  </si>
  <si>
    <t>常磐上矢田町坂下</t>
  </si>
  <si>
    <t>常磐上矢田町穂町作</t>
  </si>
  <si>
    <t>常磐上矢田町わらび作</t>
  </si>
  <si>
    <t>常磐上矢田町居作</t>
  </si>
  <si>
    <t>常磐上矢田町太良作</t>
  </si>
  <si>
    <t>常磐上矢田町道上作</t>
  </si>
  <si>
    <t>常磐上矢田町磐ノ作</t>
  </si>
  <si>
    <t>常磐上矢田町深田</t>
  </si>
  <si>
    <t>常磐上矢田町頭田</t>
  </si>
  <si>
    <t>常磐上矢田町山ノ神前</t>
  </si>
  <si>
    <t>常磐上矢田町江添</t>
  </si>
  <si>
    <t>常磐上矢田町荒神作</t>
  </si>
  <si>
    <t>常磐上矢田町北ノ内</t>
  </si>
  <si>
    <t>常磐上矢田町南ノ内</t>
  </si>
  <si>
    <t>常磐上矢田町上ノ作</t>
  </si>
  <si>
    <t>常磐上矢田町竹ノ下</t>
  </si>
  <si>
    <t>常磐上矢田町小屋下</t>
  </si>
  <si>
    <t>常磐上矢田町中沢目</t>
  </si>
  <si>
    <t>常磐上矢田町花木下</t>
  </si>
  <si>
    <t>常磐上矢田町田端</t>
  </si>
  <si>
    <t>常磐上矢田町草ケ谷</t>
  </si>
  <si>
    <t>常磐上矢田町湯草田</t>
  </si>
  <si>
    <t>常磐上矢田町中屋敷</t>
  </si>
  <si>
    <t>常磐上矢田町寺ノ作</t>
  </si>
  <si>
    <t>常磐上矢田町申田</t>
  </si>
  <si>
    <t>常磐上矢田町獺沢</t>
  </si>
  <si>
    <t>（若葉台）</t>
  </si>
  <si>
    <t>若葉台一丁目</t>
  </si>
  <si>
    <t>若葉台二丁目</t>
  </si>
  <si>
    <t>（桜ケ丘）</t>
  </si>
  <si>
    <t>桜ケ丘一丁目</t>
  </si>
  <si>
    <t>桜ケ丘二丁目</t>
  </si>
  <si>
    <t>桜ケ丘三丁目</t>
  </si>
  <si>
    <t>桜ケ丘四丁目</t>
  </si>
  <si>
    <t>（常磐松が台）</t>
  </si>
  <si>
    <t>（草木台）</t>
  </si>
  <si>
    <t>草木台一丁目</t>
  </si>
  <si>
    <t>草木台二丁目</t>
  </si>
  <si>
    <t>草木台三丁目</t>
  </si>
  <si>
    <t>草木台四丁目</t>
  </si>
  <si>
    <t>（内郷白水町）</t>
  </si>
  <si>
    <t>内郷白水町大神田</t>
  </si>
  <si>
    <t>内郷白水町浜井場</t>
  </si>
  <si>
    <t>内郷白水町蛭内</t>
  </si>
  <si>
    <t>内郷白水町長槻</t>
  </si>
  <si>
    <t>内郷白水町上代</t>
  </si>
  <si>
    <t>内郷白水町柳間</t>
  </si>
  <si>
    <t>内郷白水町大門</t>
  </si>
  <si>
    <t>内郷白水町広畑</t>
  </si>
  <si>
    <t>内郷白水町入山</t>
  </si>
  <si>
    <t>内郷白水町川平</t>
  </si>
  <si>
    <t>内郷白水町高倉</t>
  </si>
  <si>
    <t>内郷白水町桜田</t>
  </si>
  <si>
    <t>内郷白水町長槻内</t>
  </si>
  <si>
    <t>（内郷宮町）</t>
  </si>
  <si>
    <t>内郷宮町金坂</t>
  </si>
  <si>
    <t>内郷宮町宮沢</t>
  </si>
  <si>
    <t>内郷宮町代</t>
  </si>
  <si>
    <t>内郷宮町蛭子</t>
  </si>
  <si>
    <t>内郷宮町滝</t>
  </si>
  <si>
    <t>内郷宮町町田</t>
  </si>
  <si>
    <t>内郷宮町竹之内</t>
  </si>
  <si>
    <t>内郷宮町平太郎</t>
  </si>
  <si>
    <t>内郷宮町峰根</t>
  </si>
  <si>
    <t>内郷宮町中沢</t>
  </si>
  <si>
    <t>内郷宮町鬼ケ沢</t>
  </si>
  <si>
    <t>（内郷内町）</t>
  </si>
  <si>
    <t>内郷内町桜本</t>
  </si>
  <si>
    <t>内郷内町前田</t>
  </si>
  <si>
    <t>内郷内町水之出</t>
  </si>
  <si>
    <t>内郷内町磐堰</t>
  </si>
  <si>
    <t>内郷内町立町</t>
  </si>
  <si>
    <t>内郷内町金坂</t>
  </si>
  <si>
    <t>内郷内町堤田</t>
  </si>
  <si>
    <t>内郷内町駒谷</t>
  </si>
  <si>
    <t>内郷内町四方北</t>
  </si>
  <si>
    <t>内郷内町高橋</t>
  </si>
  <si>
    <t>内郷内町蛭内</t>
  </si>
  <si>
    <t>（内郷綴町）</t>
  </si>
  <si>
    <t>内郷綴町沼尻</t>
  </si>
  <si>
    <t>内郷綴町仲田</t>
  </si>
  <si>
    <t>内郷綴町高野作</t>
  </si>
  <si>
    <t>内郷綴町柴崎</t>
  </si>
  <si>
    <t>内郷綴町金谷</t>
  </si>
  <si>
    <t>内郷綴町上馬場</t>
  </si>
  <si>
    <t>内郷綴町川原田</t>
  </si>
  <si>
    <t>内郷綴町榎下</t>
  </si>
  <si>
    <t>内郷綴町大木下</t>
  </si>
  <si>
    <t>内郷綴町板宮沢</t>
  </si>
  <si>
    <t>内郷綴町板宮</t>
  </si>
  <si>
    <t>内郷綴町町之内</t>
  </si>
  <si>
    <t>内郷綴町秋山</t>
  </si>
  <si>
    <t>内郷綴町一之坪</t>
  </si>
  <si>
    <t>内郷綴町七反田</t>
  </si>
  <si>
    <t>内郷綴町大神田</t>
  </si>
  <si>
    <t>内郷綴町堀坂</t>
  </si>
  <si>
    <t>内郷綴町道陸神</t>
  </si>
  <si>
    <t>内郷綴町楮ケ久保</t>
  </si>
  <si>
    <t>内郷綴町舟場</t>
  </si>
  <si>
    <t>（内郷高坂町）</t>
  </si>
  <si>
    <t>内郷高坂町御殿</t>
  </si>
  <si>
    <t>内郷高坂町三本杉</t>
  </si>
  <si>
    <t>内郷高坂町立野</t>
  </si>
  <si>
    <t>内郷高坂町桜井</t>
  </si>
  <si>
    <t>内郷高坂町大平</t>
  </si>
  <si>
    <t>内郷高坂町台</t>
  </si>
  <si>
    <t>内郷高坂町高橋</t>
  </si>
  <si>
    <t>内郷高坂町四方木田</t>
  </si>
  <si>
    <t>内郷高坂町八反田</t>
  </si>
  <si>
    <t>内郷高坂町中平</t>
  </si>
  <si>
    <t>内郷高坂町大町</t>
  </si>
  <si>
    <t>内郷高坂町砂子田</t>
  </si>
  <si>
    <t>内郷高坂町オサガ作</t>
  </si>
  <si>
    <t>内郷高坂町一丁目</t>
  </si>
  <si>
    <t>内郷高坂町二丁目</t>
  </si>
  <si>
    <t>（内郷御厩町）</t>
  </si>
  <si>
    <t>内郷御厩町久世原</t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</si>
  <si>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</si>
  <si>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</si>
  <si>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</si>
  <si>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</si>
  <si>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</si>
  <si>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</si>
  <si>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</si>
  <si>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</si>
  <si>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</si>
  <si>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</si>
  <si>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</si>
  <si>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</si>
  <si>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</si>
  <si>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</si>
  <si>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（内郷御台境町）</t>
  </si>
  <si>
    <t>内郷御台境町五反田</t>
  </si>
  <si>
    <t>内郷御台境町鶴巻</t>
  </si>
  <si>
    <t>内郷御台境町前田</t>
  </si>
  <si>
    <t>内郷御台境町自在町</t>
  </si>
  <si>
    <t>内郷御台境町新町前</t>
  </si>
  <si>
    <t>内郷御台境町坂下</t>
  </si>
  <si>
    <t>内郷御台境町六反田</t>
  </si>
  <si>
    <t>内郷御台境町御台</t>
  </si>
  <si>
    <t>内郷御台境町弁天原</t>
  </si>
  <si>
    <t>内郷御台境町高安場</t>
  </si>
  <si>
    <t>内郷御台境町鬼越</t>
  </si>
  <si>
    <t>（内郷小島町）</t>
  </si>
  <si>
    <t>内郷小島町天ノ田</t>
  </si>
  <si>
    <t>内郷小島町新町</t>
  </si>
  <si>
    <t>内郷小島町台ノ上</t>
  </si>
  <si>
    <t>内郷小島町川崎</t>
  </si>
  <si>
    <t>内郷小島町花輪</t>
  </si>
  <si>
    <t>内郷小島町竹ノ内</t>
  </si>
  <si>
    <t>内郷小島町作田</t>
  </si>
  <si>
    <t>内郷小島町下ノ内</t>
  </si>
  <si>
    <t>（内郷高野町）</t>
  </si>
  <si>
    <t>内郷高野町広萱</t>
  </si>
  <si>
    <t>内郷高野町山崎</t>
  </si>
  <si>
    <t>内郷高野町石畑</t>
  </si>
  <si>
    <t>内郷高野町柴平</t>
  </si>
  <si>
    <t>内郷高野町川平</t>
  </si>
  <si>
    <t>内郷高野町岩作</t>
  </si>
  <si>
    <t>内郷高野町平石</t>
  </si>
  <si>
    <t>内郷高野町番所</t>
  </si>
  <si>
    <t>内郷高野町上ノ台</t>
  </si>
  <si>
    <t>内郷高野町銅目木</t>
  </si>
  <si>
    <t>内郷高野町銅景</t>
  </si>
  <si>
    <t>内郷高野町銅屋場</t>
  </si>
  <si>
    <t>内郷高野町坂下</t>
  </si>
  <si>
    <t>内郷高野町椚合</t>
  </si>
  <si>
    <t>内郷高野町広町</t>
  </si>
  <si>
    <t>内郷高野町北作</t>
  </si>
  <si>
    <t>内郷高野町先達</t>
  </si>
  <si>
    <t>内郷高野町表</t>
  </si>
  <si>
    <t>内郷高野町馬四郎</t>
  </si>
  <si>
    <t>内郷高野町杉平</t>
  </si>
  <si>
    <t>内郷高野町中倉</t>
  </si>
  <si>
    <t>内郷高野町石住</t>
  </si>
  <si>
    <t>内郷高野町糯田</t>
  </si>
  <si>
    <t>内郷高野町反田</t>
  </si>
  <si>
    <t>内郷高野町高田</t>
  </si>
  <si>
    <t>内郷高野町渡戸</t>
  </si>
  <si>
    <t>内郷高野町五合田</t>
  </si>
  <si>
    <t>内郷高野町沢</t>
  </si>
  <si>
    <t>内郷高野町樅木下</t>
  </si>
  <si>
    <t>内郷高野町道伝</t>
  </si>
  <si>
    <t>内郷高野町銅屋作</t>
  </si>
  <si>
    <t>内郷高野町関場</t>
  </si>
  <si>
    <t>内郷高野町白狐</t>
  </si>
  <si>
    <t>内郷高野町仁田町</t>
  </si>
  <si>
    <t>内郷高野町ジャク打</t>
  </si>
  <si>
    <t>内郷高野町中ノ田</t>
  </si>
  <si>
    <t>内郷高野町梨木平</t>
  </si>
  <si>
    <t>内郷高野町板橋</t>
  </si>
  <si>
    <t>（小島町）</t>
  </si>
  <si>
    <t>小島町一丁目</t>
  </si>
  <si>
    <t>小島町二丁目</t>
  </si>
  <si>
    <t>小島町三丁目</t>
  </si>
  <si>
    <t>（四倉町）</t>
  </si>
  <si>
    <t>四倉町字六丁目</t>
  </si>
  <si>
    <t>四倉町字志津</t>
  </si>
  <si>
    <t>四倉町字太夫坂</t>
  </si>
  <si>
    <t>四倉町字八日十日</t>
  </si>
  <si>
    <t>四倉町字和具</t>
  </si>
  <si>
    <t>四倉町字栗木作</t>
  </si>
  <si>
    <t>四倉町字田戸</t>
  </si>
  <si>
    <t>四倉町字田戸前</t>
  </si>
  <si>
    <t>四倉町字北向</t>
  </si>
  <si>
    <t>四倉町字町田</t>
  </si>
  <si>
    <t>四倉町字寺作</t>
  </si>
  <si>
    <t>四倉町字鬼越</t>
  </si>
  <si>
    <t>四倉町字西一丁目</t>
  </si>
  <si>
    <t>四倉町字西二丁目</t>
  </si>
  <si>
    <t>四倉町字西三丁目</t>
  </si>
  <si>
    <t>四倉町字西四丁目</t>
  </si>
  <si>
    <t>四倉町字五丁目</t>
  </si>
  <si>
    <t>四倉町字東四丁目</t>
  </si>
  <si>
    <t>四倉町字東三丁目</t>
  </si>
  <si>
    <t>四倉町字東二丁目</t>
  </si>
  <si>
    <t>四倉町字東一丁目</t>
  </si>
  <si>
    <t>四倉町字梅ケ丘</t>
  </si>
  <si>
    <t>四倉町字梅ケ丘南</t>
  </si>
  <si>
    <t>（四倉町上仁井田）</t>
  </si>
  <si>
    <t>四倉町上仁井田字東山</t>
  </si>
  <si>
    <t>四倉町上仁井田字北浜</t>
  </si>
  <si>
    <t>四倉町上仁井田字蒲沼</t>
  </si>
  <si>
    <t>四倉町上仁井田字横川</t>
  </si>
  <si>
    <t>四倉町上仁井田字鰻沼</t>
  </si>
  <si>
    <t>四倉町上仁井田字砂田</t>
  </si>
  <si>
    <t>四倉町上仁井田字南浜</t>
  </si>
  <si>
    <t>四倉町上仁井田字前原</t>
  </si>
  <si>
    <t>四倉町上仁井田字雁又</t>
  </si>
  <si>
    <t>四倉町上仁井田字北姥田</t>
  </si>
  <si>
    <t>四倉町上仁井田字南姥田</t>
  </si>
  <si>
    <t>四倉町上仁井田字東ノ内</t>
  </si>
  <si>
    <t>四倉町上仁井田字家ノ前</t>
  </si>
  <si>
    <t>四倉町上仁井田字松葉</t>
  </si>
  <si>
    <t>四倉町上仁井田字折敷田</t>
  </si>
  <si>
    <t>四倉町上仁井田字南細谷</t>
  </si>
  <si>
    <t>四倉町上仁井田字北細谷</t>
  </si>
  <si>
    <t>四倉町上仁井田字夕円</t>
  </si>
  <si>
    <t>四倉町上仁井田字九反坪</t>
  </si>
  <si>
    <t>四倉町上仁井田字千歳</t>
  </si>
  <si>
    <t>四倉町上仁井田字穴狐原</t>
  </si>
  <si>
    <t>四倉町上仁井田字内城</t>
  </si>
  <si>
    <t>四倉町上仁井田字矢ノ田</t>
  </si>
  <si>
    <t>四倉町上仁井田字岸前</t>
  </si>
  <si>
    <t>四倉町上仁井田字鬼越</t>
  </si>
  <si>
    <t>（四倉町塩木）</t>
  </si>
  <si>
    <t>四倉町塩木字高田</t>
  </si>
  <si>
    <t>四倉町塩木字八合</t>
  </si>
  <si>
    <t>四倉町塩木字家ノ内</t>
  </si>
  <si>
    <t>四倉町塩木字小橋本</t>
  </si>
  <si>
    <t>四倉町塩木字高橋本</t>
  </si>
  <si>
    <t>四倉町塩木字道東</t>
  </si>
  <si>
    <t>（四倉町下仁井田）</t>
  </si>
  <si>
    <t>四倉町下仁井田字北追切</t>
  </si>
  <si>
    <t>四倉町下仁井田字南追切</t>
  </si>
  <si>
    <t>四倉町下仁井田字西袋</t>
  </si>
  <si>
    <t>四倉町下仁井田字道庭</t>
  </si>
  <si>
    <t>四倉町下仁井田字南袋</t>
  </si>
  <si>
    <t>四倉町下仁井田字上古川</t>
  </si>
  <si>
    <t>四倉町下仁井田字胎月</t>
  </si>
  <si>
    <t>四倉町下仁井田字樋向</t>
  </si>
  <si>
    <t>四倉町下仁井田字須賀向</t>
  </si>
  <si>
    <t>（四倉町細谷）</t>
  </si>
  <si>
    <t>四倉町細谷字明神前</t>
  </si>
  <si>
    <t>四倉町細谷字豊向</t>
  </si>
  <si>
    <t>四倉町細谷字御殿東</t>
  </si>
  <si>
    <t>四倉町細谷字蒲沼</t>
  </si>
  <si>
    <t>四倉町細谷字水俣</t>
  </si>
  <si>
    <t>四倉町細谷字御殿</t>
  </si>
  <si>
    <t>四倉町細谷字胎月前</t>
  </si>
  <si>
    <t>四倉町細谷字菖蒲谷地</t>
  </si>
  <si>
    <t>四倉町細谷字北江添</t>
  </si>
  <si>
    <t>四倉町細谷字胎月原</t>
  </si>
  <si>
    <t>四倉町細谷字日渡</t>
  </si>
  <si>
    <t>四倉町細谷字小橋前</t>
  </si>
  <si>
    <t>四倉町細谷字江向</t>
  </si>
  <si>
    <t>四倉町細谷字細谷前</t>
  </si>
  <si>
    <t>四倉町細谷字馬場</t>
  </si>
  <si>
    <t>四倉町細谷字大久保</t>
  </si>
  <si>
    <t>四倉町細谷字御厩</t>
  </si>
  <si>
    <t>四倉町細谷字民野町</t>
  </si>
  <si>
    <t>四倉町細谷字大江下</t>
  </si>
  <si>
    <t>四倉町細谷字弁天前</t>
  </si>
  <si>
    <t>（四倉町大森）</t>
  </si>
  <si>
    <t>四倉町大森字館</t>
  </si>
  <si>
    <t>四倉町大森字上</t>
  </si>
  <si>
    <t>四倉町大森字女房作</t>
  </si>
  <si>
    <t>四倉町大森字八堀</t>
  </si>
  <si>
    <t>四倉町大森字原</t>
  </si>
  <si>
    <t>四倉町大森字民野町</t>
  </si>
  <si>
    <t>四倉町大森字百目木</t>
  </si>
  <si>
    <t>四倉町大森字岸前</t>
  </si>
  <si>
    <t>四倉町大森字高野</t>
  </si>
  <si>
    <t>（四倉町狐塚）</t>
  </si>
  <si>
    <t>四倉町狐塚字高野堀</t>
  </si>
  <si>
    <t>四倉町狐塚字沼田</t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</si>
  <si>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</si>
  <si>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</si>
  <si>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</si>
  <si>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</si>
  <si>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</si>
  <si>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</si>
  <si>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</si>
  <si>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</si>
  <si>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</si>
  <si>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</si>
  <si>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</si>
  <si>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</si>
  <si>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四倉町狐塚字八合</t>
  </si>
  <si>
    <t>四倉町狐塚字鎌神</t>
  </si>
  <si>
    <t>（四倉町名木）</t>
  </si>
  <si>
    <t>四倉町名木字堀合</t>
  </si>
  <si>
    <t>四倉町名木字五反田</t>
  </si>
  <si>
    <t>四倉町名木字大仁田</t>
  </si>
  <si>
    <t>四倉町名木字宮ノ前</t>
  </si>
  <si>
    <t>四倉町名木字榎坪</t>
  </si>
  <si>
    <t>四倉町名木字道下</t>
  </si>
  <si>
    <t>四倉町名木字前田</t>
  </si>
  <si>
    <t>四倉町名木字荒神下</t>
  </si>
  <si>
    <t>四倉町名木字仲ノ内</t>
  </si>
  <si>
    <t>四倉町名木字宮ノ脇</t>
  </si>
  <si>
    <t>四倉町名木字葱作</t>
  </si>
  <si>
    <t>（四倉町長友）</t>
  </si>
  <si>
    <t>四倉町長友字作樋口</t>
  </si>
  <si>
    <t>四倉町長友字古屋敷</t>
  </si>
  <si>
    <t>四倉町長友字構江</t>
  </si>
  <si>
    <t>四倉町長友字大宮作</t>
  </si>
  <si>
    <t>四倉町長友字済戸</t>
  </si>
  <si>
    <t>四倉町長友字霞田</t>
  </si>
  <si>
    <t>四倉町長友字大町</t>
  </si>
  <si>
    <t>四倉町長友字七反田</t>
  </si>
  <si>
    <t>四倉町長友字町田</t>
  </si>
  <si>
    <t>四倉町長友字五反田</t>
  </si>
  <si>
    <t>四倉町長友字壱町田</t>
  </si>
  <si>
    <t>四倉町長友字四反田</t>
  </si>
  <si>
    <t>四倉町長友字宮ノ前</t>
  </si>
  <si>
    <t>（四倉町戸田）</t>
  </si>
  <si>
    <t>四倉町戸田字古川</t>
  </si>
  <si>
    <t>四倉町戸田字倉之町</t>
  </si>
  <si>
    <t>四倉町戸田字南高柳</t>
  </si>
  <si>
    <t>四倉町戸田字北高柳</t>
  </si>
  <si>
    <t>四倉町戸田字堰原</t>
  </si>
  <si>
    <t>四倉町戸田字平治郎前</t>
  </si>
  <si>
    <t>四倉町戸田字箒作</t>
  </si>
  <si>
    <t>四倉町戸田字蛭田</t>
  </si>
  <si>
    <t>四倉町戸田字浮島</t>
  </si>
  <si>
    <t>四倉町戸田字北ノ作</t>
  </si>
  <si>
    <t>四倉町戸田字馬場</t>
  </si>
  <si>
    <t>四倉町戸田字仲作</t>
  </si>
  <si>
    <t>四倉町戸田字稲荷作</t>
  </si>
  <si>
    <t>四倉町戸田字川子田</t>
  </si>
  <si>
    <t>四倉町戸田字水押</t>
  </si>
  <si>
    <t>（四倉町白岩）</t>
  </si>
  <si>
    <t>四倉町白岩字嘉蔵坊</t>
  </si>
  <si>
    <t>四倉町白岩字壱丁田</t>
  </si>
  <si>
    <t>四倉町白岩字立町</t>
  </si>
  <si>
    <t>四倉町白岩字八反田</t>
  </si>
  <si>
    <t>四倉町白岩字沼ノ作</t>
  </si>
  <si>
    <t>四倉町白岩字宮ノ前</t>
  </si>
  <si>
    <t>四倉町白岩字導上寺</t>
  </si>
  <si>
    <t>四倉町白岩字上大作</t>
  </si>
  <si>
    <t>四倉町白岩字金波</t>
  </si>
  <si>
    <t>四倉町白岩字大師内</t>
  </si>
  <si>
    <t>四倉町白岩字中ノ内</t>
  </si>
  <si>
    <t>四倉町白岩字戸ノ内</t>
  </si>
  <si>
    <t>四倉町白岩字堀ノ内</t>
  </si>
  <si>
    <t>四倉町白岩字北ノ作</t>
  </si>
  <si>
    <t>四倉町白岩字保木田</t>
  </si>
  <si>
    <t>（四倉町中島）</t>
  </si>
  <si>
    <t>四倉町中島字三反田</t>
  </si>
  <si>
    <t>四倉町中島字中島</t>
  </si>
  <si>
    <t>四倉町中島字反町</t>
  </si>
  <si>
    <t>四倉町中島字六重代</t>
  </si>
  <si>
    <t>（四倉町玉山）</t>
  </si>
  <si>
    <t>四倉町玉山字砂子田</t>
  </si>
  <si>
    <t>四倉町玉山字大門前</t>
  </si>
  <si>
    <t>四倉町玉山字杉内</t>
  </si>
  <si>
    <t>四倉町玉山字林崎</t>
  </si>
  <si>
    <t>四倉町玉山字牧ノ下</t>
  </si>
  <si>
    <t>四倉町玉山字宿</t>
  </si>
  <si>
    <t>四倉町玉山字御城</t>
  </si>
  <si>
    <t>四倉町玉山字星作</t>
  </si>
  <si>
    <t>四倉町玉山字戸ノ内</t>
  </si>
  <si>
    <t>四倉町玉山字森内</t>
  </si>
  <si>
    <t>四倉町玉山字宇ノ淵</t>
  </si>
  <si>
    <t>四倉町玉山字門馬前</t>
  </si>
  <si>
    <t>四倉町玉山字勝倉</t>
  </si>
  <si>
    <t>四倉町玉山字宮ノ脇</t>
  </si>
  <si>
    <t>四倉町玉山字屋敷前</t>
  </si>
  <si>
    <t>四倉町玉山字湯ノ口</t>
  </si>
  <si>
    <t>四倉町玉山字炭釜</t>
  </si>
  <si>
    <t>四倉町玉山字南作</t>
  </si>
  <si>
    <t>四倉町玉山字作</t>
  </si>
  <si>
    <t>（四倉町山田小湊）</t>
  </si>
  <si>
    <t>四倉町山田小湊字方礼</t>
  </si>
  <si>
    <t>四倉町山田小湊字直出</t>
  </si>
  <si>
    <t>四倉町山田小湊字馬上</t>
  </si>
  <si>
    <t>四倉町山田小湊字唐橋</t>
  </si>
  <si>
    <t>四倉町山田小湊字小湊</t>
  </si>
  <si>
    <t>四倉町山田小湊字山田</t>
  </si>
  <si>
    <t>四倉町山田小湊字暮坪</t>
  </si>
  <si>
    <t>四倉町山田小湊字塙</t>
  </si>
  <si>
    <t>四倉町山田小湊字反沼</t>
  </si>
  <si>
    <t>（四倉町薬王寺）</t>
  </si>
  <si>
    <t>四倉町薬王寺字高玉</t>
  </si>
  <si>
    <t>四倉町薬王寺字粟刈沢</t>
  </si>
  <si>
    <t>四倉町薬王寺字塙</t>
  </si>
  <si>
    <t>四倉町薬王寺字玉広</t>
  </si>
  <si>
    <t>四倉町薬王寺字上川原</t>
  </si>
  <si>
    <t>（四倉町下柳生）</t>
  </si>
  <si>
    <t>四倉町下柳生字宮下</t>
  </si>
  <si>
    <t>四倉町下柳生字右近田</t>
  </si>
  <si>
    <t>四倉町下柳生字熊ノ御嶽</t>
  </si>
  <si>
    <t>四倉町下柳生字井戸ノ上</t>
  </si>
  <si>
    <t>（四倉町上柳生）</t>
  </si>
  <si>
    <t>四倉町上柳生字宮下</t>
  </si>
  <si>
    <t>四倉町上柳生字沖ノ宮</t>
  </si>
  <si>
    <t>四倉町上柳生字中山</t>
  </si>
  <si>
    <t>四倉町上柳生字安手口</t>
  </si>
  <si>
    <t>（四倉町駒込）</t>
  </si>
  <si>
    <t>四倉町駒込字榎町</t>
  </si>
  <si>
    <t>四倉町駒込字川ノ入</t>
  </si>
  <si>
    <t>四倉町駒込字棚橋</t>
  </si>
  <si>
    <t>四倉町駒込字清風野</t>
  </si>
  <si>
    <t>四倉町駒込字空地</t>
  </si>
  <si>
    <t>四倉町駒込字中平</t>
  </si>
  <si>
    <t>四倉町駒込字久原</t>
  </si>
  <si>
    <t>四倉町駒込字馬場</t>
  </si>
  <si>
    <t>四倉町駒込字戸沢</t>
  </si>
  <si>
    <t>四倉町駒込字広畑</t>
  </si>
  <si>
    <t>四倉町駒込字大明神</t>
  </si>
  <si>
    <t>四倉町駒込字大久保</t>
  </si>
  <si>
    <t>四倉町駒込字向山</t>
  </si>
  <si>
    <t>四倉町駒込字山崎</t>
  </si>
  <si>
    <t>四倉町駒込字椚</t>
  </si>
  <si>
    <t>四倉町駒込字高垣</t>
  </si>
  <si>
    <t>四倉町駒込字上ノ内</t>
  </si>
  <si>
    <t>四倉町駒込字久保</t>
  </si>
  <si>
    <t>（四倉町八茎）</t>
  </si>
  <si>
    <t>四倉町八茎字中丸</t>
  </si>
  <si>
    <t>四倉町八茎字田端</t>
  </si>
  <si>
    <t>四倉町八茎字沼ノ原</t>
  </si>
  <si>
    <t>四倉町八茎字籏落</t>
  </si>
  <si>
    <t>四倉町八茎字紫竹</t>
  </si>
  <si>
    <t>四倉町八茎字上手</t>
  </si>
  <si>
    <t>四倉町八茎字堀ノ内</t>
  </si>
  <si>
    <t>四倉町八茎字脇ノ草</t>
  </si>
  <si>
    <t>四倉町八茎字片倉</t>
  </si>
  <si>
    <t>（四倉町上岡）</t>
  </si>
  <si>
    <t>四倉町上岡字山ノ神</t>
  </si>
  <si>
    <t>四倉町上岡字横屋</t>
  </si>
  <si>
    <t>四倉町上岡字宮下</t>
  </si>
  <si>
    <t>四倉町上岡字大山</t>
  </si>
  <si>
    <t>（遠野町深山田）</t>
  </si>
  <si>
    <t>遠野町深山田字小石平</t>
  </si>
  <si>
    <t>遠野町深山田字新田</t>
  </si>
  <si>
    <t>遠野町深山田字仲川原</t>
  </si>
  <si>
    <t>遠野町深山田字山王田</t>
  </si>
  <si>
    <t>遠野町深山田字寺ノ代</t>
  </si>
  <si>
    <t>遠野町深山田字桐ノ平</t>
  </si>
  <si>
    <t>遠野町深山田字富岡</t>
  </si>
  <si>
    <t>遠野町深山田字平城地</t>
  </si>
  <si>
    <t>遠野町深山田字狩野</t>
  </si>
  <si>
    <t>遠野町深山田字鷹ノ巣</t>
  </si>
  <si>
    <t>遠野町深山田字内ノ草</t>
  </si>
  <si>
    <t>遠野町深山田字仲内</t>
  </si>
  <si>
    <t>遠野町深山田字小山</t>
  </si>
  <si>
    <t>遠野町深山田字目少地</t>
  </si>
  <si>
    <t>遠野町深山田字稲荷林</t>
  </si>
  <si>
    <t>遠野町深山田字山ノ根</t>
  </si>
  <si>
    <t>遠野町深山田字篠ノ脇</t>
  </si>
  <si>
    <t>遠野町深山田字福井</t>
  </si>
  <si>
    <t>遠野町深山田字洞沢</t>
  </si>
  <si>
    <t>遠野町深山田字沢繋</t>
  </si>
  <si>
    <t>遠野町深山田字釜ノ前</t>
  </si>
  <si>
    <t>遠野町深山田字折部前</t>
  </si>
  <si>
    <t>遠野町深山田字和当</t>
  </si>
  <si>
    <t>遠野町深山田字大林</t>
  </si>
  <si>
    <t>遠野町深山田字川堀</t>
  </si>
  <si>
    <t>遠野町深山田字原前</t>
  </si>
  <si>
    <t>（遠野町上遠野）</t>
  </si>
  <si>
    <t>遠野町上遠野字若宮</t>
  </si>
  <si>
    <t>遠野町上遠野字沢繋</t>
  </si>
  <si>
    <t>遠野町上遠野字前山</t>
  </si>
  <si>
    <t>遠野町上遠野字寺戸</t>
  </si>
  <si>
    <t>遠野町上遠野字小淵</t>
  </si>
  <si>
    <t>遠野町上遠野字原前</t>
  </si>
  <si>
    <t>遠野町上遠野字大黒山</t>
  </si>
  <si>
    <t>遠野町上遠野字中ノ町</t>
  </si>
  <si>
    <t>遠野町上遠野字土橋</t>
  </si>
  <si>
    <t>遠野町上遠野字風呂脇</t>
  </si>
  <si>
    <t>遠野町上遠野字根小屋</t>
  </si>
  <si>
    <t>遠野町上遠野字堀切</t>
  </si>
  <si>
    <t>遠野町上遠野字本町</t>
  </si>
  <si>
    <t>遠野町上遠野字西町</t>
  </si>
  <si>
    <t>遠野町上遠野字白幡</t>
  </si>
  <si>
    <t>遠野町上遠野字川張</t>
  </si>
  <si>
    <t>遠野町上遠野字猫塚</t>
  </si>
  <si>
    <t>遠野町上遠野字赤坂</t>
  </si>
  <si>
    <t>遠野町上遠野字太田</t>
  </si>
  <si>
    <t>遠野町上遠野字久保作</t>
  </si>
  <si>
    <t>遠野町上遠野字西大沢</t>
  </si>
  <si>
    <t>遠野町上遠野字鍛治屋作</t>
  </si>
  <si>
    <t>遠野町上遠野字東大沢</t>
  </si>
  <si>
    <t>遠野町上遠野字滝太洞</t>
  </si>
  <si>
    <t>（遠野町滝）</t>
  </si>
  <si>
    <t>遠野町滝字深山口</t>
  </si>
  <si>
    <t>遠野町滝字銅谷</t>
  </si>
  <si>
    <t>遠野町滝字北向</t>
  </si>
  <si>
    <t>遠野町滝字原田</t>
  </si>
  <si>
    <t>遠野町滝字上砂</t>
  </si>
  <si>
    <t>遠野町滝字北里保</t>
  </si>
  <si>
    <t>遠野町滝字東中山</t>
  </si>
  <si>
    <t>遠野町滝字西中山</t>
  </si>
  <si>
    <t>遠野町滝字島廻</t>
  </si>
  <si>
    <t>遠野町滝字曾ノ木</t>
  </si>
  <si>
    <t>遠野町滝字山下</t>
  </si>
  <si>
    <t>遠野町滝字城ノ内</t>
  </si>
  <si>
    <t>遠野町滝字中井</t>
  </si>
  <si>
    <t>遠野町滝字西ノ内</t>
  </si>
  <si>
    <t>遠野町滝字小久保</t>
  </si>
  <si>
    <t>遠野町滝字馬場前</t>
  </si>
  <si>
    <t>遠野町滝字おもて</t>
  </si>
  <si>
    <t>遠野町滝字芦ノ草</t>
  </si>
  <si>
    <t>遠野町滝字房林</t>
  </si>
  <si>
    <t>遠野町滝字洞坂</t>
  </si>
  <si>
    <t>遠野町滝字釜ノ沢</t>
  </si>
  <si>
    <t>遠野町滝字柿ノ沢</t>
  </si>
  <si>
    <t>遠野町滝字椿坊</t>
  </si>
  <si>
    <t>遠野町滝字山崎</t>
  </si>
  <si>
    <t>遠野町滝字鍛冶内</t>
  </si>
  <si>
    <t>遠野町滝字順坂</t>
  </si>
  <si>
    <t>遠野町滝字峰岸</t>
  </si>
  <si>
    <t>遠野町滝字新川原</t>
  </si>
  <si>
    <t>遠野町滝字川原</t>
  </si>
  <si>
    <t>遠野町滝字上川原</t>
  </si>
  <si>
    <t>遠野町滝字堂知</t>
  </si>
  <si>
    <t>遠野町滝字表</t>
  </si>
  <si>
    <t>遠野町滝字曾利田</t>
  </si>
  <si>
    <t>遠野町滝字神ノ内</t>
  </si>
  <si>
    <t>遠野町滝字内城</t>
  </si>
  <si>
    <t>遠野町滝字野々志戸</t>
  </si>
  <si>
    <t>遠野町滝字申田</t>
  </si>
  <si>
    <t>遠野町滝字女ノ沢</t>
  </si>
  <si>
    <t>遠野町滝字才ノ神</t>
  </si>
  <si>
    <t>（遠野町根岸）</t>
  </si>
  <si>
    <t>遠野町根岸字大反田</t>
  </si>
  <si>
    <t>遠野町根岸字塚ノ内</t>
  </si>
  <si>
    <t>遠野町根岸字下根岸</t>
  </si>
  <si>
    <t>遠野町根岸字風木坂</t>
  </si>
  <si>
    <t>遠野町根岸字西山</t>
  </si>
  <si>
    <t>遠野町根岸字鴻ノ目</t>
  </si>
  <si>
    <t>遠野町根岸字橋場</t>
  </si>
  <si>
    <t>遠野町根岸字石田</t>
  </si>
  <si>
    <t>遠野町根岸字白幡</t>
  </si>
  <si>
    <t>遠野町根岸字横道</t>
  </si>
  <si>
    <t>遠野町根岸字畑</t>
  </si>
  <si>
    <t>遠野町根岸字小藪</t>
  </si>
  <si>
    <t>遠野町根岸字中妻</t>
  </si>
  <si>
    <t>遠野町根岸字川畑</t>
  </si>
  <si>
    <t>遠野町根岸字成沢</t>
  </si>
  <si>
    <t>（遠野町上根本）</t>
  </si>
  <si>
    <t>遠野町上根本字中内</t>
  </si>
  <si>
    <t>遠野町上根本字根本</t>
  </si>
  <si>
    <t>遠野町上根本字早川</t>
  </si>
  <si>
    <t>遠野町上根本字川畑</t>
  </si>
  <si>
    <t>遠野町上根本字白坂</t>
  </si>
  <si>
    <t>遠野町上根本字上原田</t>
  </si>
  <si>
    <t>遠野町上根本字荒神平</t>
  </si>
  <si>
    <t>遠野町上根本字表</t>
  </si>
  <si>
    <t>遠野町上根本字小谷</t>
  </si>
  <si>
    <t>遠野町上根本字豆田</t>
  </si>
  <si>
    <t>遠野町上根本字下原田</t>
  </si>
  <si>
    <t>遠野町上根本字大師堂</t>
  </si>
  <si>
    <t>遠野町上根本字神会</t>
  </si>
  <si>
    <t>遠野町上根本字鹿野</t>
  </si>
  <si>
    <t>遠野町上根本字下戸内</t>
  </si>
  <si>
    <t>遠野町上根本字坂下</t>
  </si>
  <si>
    <t>遠野町上根本字岩崎</t>
  </si>
  <si>
    <t>遠野町上根本字矢本</t>
  </si>
  <si>
    <t>遠野町上根本字堂ノ越</t>
  </si>
  <si>
    <t>遠野町上根本字折松</t>
  </si>
  <si>
    <t>遠野町上根本字冷水</t>
  </si>
  <si>
    <t>遠野町上根本字前田</t>
  </si>
  <si>
    <t>遠野町上根本字清水</t>
  </si>
  <si>
    <t>遠野町上根本字塩ノ塚</t>
  </si>
  <si>
    <t>（遠野町入遠野）</t>
  </si>
  <si>
    <t>遠野町入遠野字東山</t>
  </si>
  <si>
    <t>遠野町入遠野字弁平</t>
  </si>
  <si>
    <t>遠野町入遠野字前田</t>
  </si>
  <si>
    <t>遠野町入遠野字関屋</t>
  </si>
  <si>
    <t>遠野町入遠野字天王</t>
  </si>
  <si>
    <t>遠野町入遠野字中野</t>
  </si>
  <si>
    <t>遠野町入遠野字官沢</t>
  </si>
  <si>
    <t>遠野町入遠野字白鳥</t>
  </si>
  <si>
    <t>遠野町入遠野字久保目</t>
  </si>
  <si>
    <t>遠野町入遠野字貝那夫</t>
  </si>
  <si>
    <t>遠野町入遠野字後台</t>
  </si>
  <si>
    <t>遠野町入遠野字中上</t>
  </si>
  <si>
    <t>遠野町入遠野字南</t>
  </si>
  <si>
    <t>遠野町入遠野字田子内</t>
  </si>
  <si>
    <t>遠野町入遠野字越台</t>
  </si>
  <si>
    <t>遠野町入遠野字諏訪</t>
  </si>
  <si>
    <t>遠野町入遠野字有実</t>
  </si>
  <si>
    <t>遠野町入遠野字中妻</t>
  </si>
  <si>
    <t>遠野町入遠野字平口</t>
  </si>
  <si>
    <t>遠野町入遠野字四条内</t>
  </si>
  <si>
    <t>遠野町入遠野字綱木</t>
  </si>
  <si>
    <t>遠野町入遠野字羽黒</t>
  </si>
  <si>
    <t>遠野町入遠野字暖家</t>
  </si>
  <si>
    <t>遠野町入遠野字大多田</t>
  </si>
  <si>
    <t>遠野町入遠野字中ノ内</t>
  </si>
  <si>
    <t>遠野町入遠野字作</t>
  </si>
  <si>
    <t>遠野町入遠野字落合</t>
  </si>
  <si>
    <t>（遠野町大平）</t>
  </si>
  <si>
    <t>遠野町大平字植木田</t>
  </si>
  <si>
    <t>遠野町大平字清道</t>
  </si>
  <si>
    <t>遠野町大平字物見岡</t>
  </si>
  <si>
    <t>遠野町大平字堀ノ内</t>
  </si>
  <si>
    <t>遠野町大平字五反田</t>
  </si>
  <si>
    <t>遠野町大平字曲藤</t>
  </si>
  <si>
    <t>遠野町大平字細畑</t>
  </si>
  <si>
    <t>遠野町大平字上中根</t>
  </si>
  <si>
    <t>遠野町大平字下中根</t>
  </si>
  <si>
    <t>遠野町大平字皿貝</t>
  </si>
  <si>
    <t>遠野町大平字石畑</t>
  </si>
  <si>
    <t>遠野町大平字美古</t>
  </si>
  <si>
    <t>（小川町下小川）</t>
  </si>
  <si>
    <t>小川町下小川字台</t>
  </si>
  <si>
    <t>小川町下小川字味噌野</t>
  </si>
  <si>
    <t>小川町下小川字本山</t>
  </si>
  <si>
    <t>小川町下小川字宮田</t>
  </si>
  <si>
    <t>小川町下小川字梅ノ作</t>
  </si>
  <si>
    <t>小川町下小川字前原</t>
  </si>
  <si>
    <t>小川町下小川字寺内</t>
  </si>
  <si>
    <t>小川町下小川字八幡林</t>
  </si>
  <si>
    <t>小川町下小川字広畑</t>
  </si>
  <si>
    <t>小川町下小川字中柴</t>
  </si>
  <si>
    <t>小川町下小川字上ノ台</t>
  </si>
  <si>
    <t>（小川町関場）</t>
  </si>
  <si>
    <t>小川町関場字前田</t>
  </si>
  <si>
    <t>小川町関場字川原</t>
  </si>
  <si>
    <t>小川町関場字宿</t>
  </si>
  <si>
    <t>小川町関場字高垣</t>
  </si>
  <si>
    <t>（小川町上平）</t>
  </si>
  <si>
    <t>小川町上平字光平</t>
  </si>
  <si>
    <t>小川町上平字下平</t>
  </si>
  <si>
    <t>小川町上平字中平</t>
  </si>
  <si>
    <t>小川町上平字祝作</t>
  </si>
  <si>
    <t>小川町上平字熊ノ前</t>
  </si>
  <si>
    <t>小川町上平字堤ノ作</t>
  </si>
  <si>
    <t>小川町上平字上平</t>
  </si>
  <si>
    <t>小川町上平字前田</t>
  </si>
  <si>
    <t>小川町上平字中島</t>
  </si>
  <si>
    <t>小川町上平字竹ノ内</t>
  </si>
  <si>
    <t>小川町上平字清水</t>
  </si>
  <si>
    <t>小川町上平字以後内</t>
  </si>
  <si>
    <t>小川町上平字前田原</t>
  </si>
  <si>
    <t>小川町上平字六反田</t>
  </si>
  <si>
    <t>小川町上平字田之尻</t>
  </si>
  <si>
    <t>小川町上平字赤沼</t>
  </si>
  <si>
    <t>（小川町柴原）</t>
  </si>
  <si>
    <t>小川町柴原字宮沢</t>
  </si>
  <si>
    <t>小川町柴原字茶畠</t>
  </si>
  <si>
    <t>小川町柴原字宮ノ前</t>
  </si>
  <si>
    <t>小川町柴原字宮脇</t>
  </si>
  <si>
    <t>小川町柴原字一ツ橋</t>
  </si>
  <si>
    <t>小川町柴原字金堀</t>
  </si>
  <si>
    <t>小川町柴原字大社</t>
  </si>
  <si>
    <t>小川町柴原字水貫</t>
  </si>
  <si>
    <t>小川町柴原字中ノ沢</t>
  </si>
  <si>
    <t>小川町柴原字館下</t>
  </si>
  <si>
    <t>小川町柴原字岩下</t>
  </si>
  <si>
    <t>小川町柴原字入ノ内</t>
  </si>
  <si>
    <t>小川町柴原字永久保</t>
  </si>
  <si>
    <t>小川町柴原字後沢</t>
  </si>
  <si>
    <t>小川町柴原字桐ケ岡</t>
  </si>
  <si>
    <t>小川町柴原字二ツ森</t>
  </si>
  <si>
    <t>小川町柴原字落下</t>
  </si>
  <si>
    <t>小川町柴原字粟畠</t>
  </si>
  <si>
    <t>小川町柴原字萱苅平</t>
  </si>
  <si>
    <t>小川町柴原字五平久保</t>
  </si>
  <si>
    <t>小川町柴原字谷下</t>
  </si>
  <si>
    <t>（小川町福岡）</t>
  </si>
  <si>
    <t>小川町福岡字上ノ山</t>
  </si>
  <si>
    <t>小川町福岡字飯森</t>
  </si>
  <si>
    <t>小川町福岡字道下</t>
  </si>
  <si>
    <t>小川町福岡字上中平</t>
  </si>
  <si>
    <t>小川町福岡字喜平後</t>
  </si>
  <si>
    <t>小川町福岡字大坪</t>
  </si>
  <si>
    <t>小川町福岡字カロフ</t>
  </si>
  <si>
    <t>小川町福岡字釜下</t>
  </si>
  <si>
    <t>小川町福岡字山根</t>
  </si>
  <si>
    <t>（小川町上小川）</t>
  </si>
  <si>
    <t>小川町上小川字松塚</t>
  </si>
  <si>
    <t>小川町上小川字草倉沢</t>
  </si>
  <si>
    <t>小川町上小川字大坂</t>
  </si>
  <si>
    <t>小川町上小川字石柄平</t>
  </si>
  <si>
    <t>小川町上小川字堂付平</t>
  </si>
  <si>
    <t>小川町上小川字作り沢</t>
  </si>
  <si>
    <t>小川町上小川字後原</t>
  </si>
  <si>
    <t>小川町上小川字北赤沼</t>
  </si>
  <si>
    <t>小川町上小川字赤沼</t>
  </si>
  <si>
    <t>小川町上小川字石橋</t>
  </si>
  <si>
    <t>小川町上小川字植ノ内</t>
  </si>
  <si>
    <t>小川町上小川字風呂前</t>
  </si>
  <si>
    <t>小川町上小川字伊吾内</t>
  </si>
  <si>
    <t>小川町上小川字引草</t>
  </si>
  <si>
    <t>小川町上小川字下广門</t>
  </si>
  <si>
    <t>小川町上小川字表</t>
  </si>
  <si>
    <t>小川町上小川字御堂</t>
  </si>
  <si>
    <t>小川町上小川字川原</t>
  </si>
  <si>
    <t>小川町上小川字峰岸</t>
  </si>
  <si>
    <t>小川町上小川字入生田</t>
  </si>
  <si>
    <t>小川町上小川字彦太郎内</t>
  </si>
  <si>
    <t>小川町上小川字石保町</t>
  </si>
  <si>
    <t>小川町上小川字空木</t>
  </si>
  <si>
    <t>小川町上小川字和具</t>
  </si>
  <si>
    <t>小川町上小川字中川原</t>
  </si>
  <si>
    <t>小川町上小川字片石田</t>
  </si>
  <si>
    <t>小川町上小川字川古屋</t>
  </si>
  <si>
    <t>小川町上小川字加路</t>
  </si>
  <si>
    <t>小川町上小川字高谷地</t>
  </si>
  <si>
    <t>小川町上小川字高崎</t>
  </si>
  <si>
    <t>小川町上小川字香後</t>
  </si>
  <si>
    <t>小川町上小川字釜ノ平</t>
  </si>
  <si>
    <t>小川町上小川字川向</t>
  </si>
  <si>
    <t>小川町上小川字横川前</t>
  </si>
  <si>
    <t>小川町上小川字木風木</t>
  </si>
  <si>
    <t>小川町上小川字湯ノ沢</t>
  </si>
  <si>
    <t>小川町上小川字細石赤坂</t>
  </si>
  <si>
    <t>小川町上小川字曲萱</t>
  </si>
  <si>
    <t>小川町上小川字床屋沢</t>
  </si>
  <si>
    <t>小川町上小川字好古</t>
  </si>
  <si>
    <t>小川町上小川字根本</t>
  </si>
  <si>
    <t>小川町上小川字畑ノ作</t>
  </si>
  <si>
    <t>小川町上小川字横川</t>
  </si>
  <si>
    <t>小川町上小川字猪小屋</t>
  </si>
  <si>
    <t>小川町上小川字茱莄平</t>
  </si>
  <si>
    <t>小川町上小川字内倉</t>
  </si>
  <si>
    <t>小川町上小川字沼</t>
  </si>
  <si>
    <t>小川町上小川字中戸渡</t>
  </si>
  <si>
    <t>小川町上小川字下戸渡</t>
  </si>
  <si>
    <t>小川町上小川字上戸渡</t>
  </si>
  <si>
    <t>小川町上小川字江田</t>
  </si>
  <si>
    <t>小川町上小川字道下</t>
  </si>
  <si>
    <t>小川町上小川字山神前</t>
  </si>
  <si>
    <t>小川町上小川字椚平</t>
  </si>
  <si>
    <t>小川町上小川字牛小川</t>
  </si>
  <si>
    <t>小川町上小川字川上</t>
  </si>
  <si>
    <t>（小川町塩田）</t>
  </si>
  <si>
    <t>小川町塩田字江田</t>
  </si>
  <si>
    <t>小川町塩田字北前</t>
  </si>
  <si>
    <t>小川町塩田字畑苅</t>
  </si>
  <si>
    <t>小川町塩田字塩沢</t>
  </si>
  <si>
    <t>小川町塩田字尾ノ内</t>
  </si>
  <si>
    <t>小川町塩田字平石</t>
  </si>
  <si>
    <t>小川町塩田字荷付石</t>
  </si>
  <si>
    <t>小川町塩田字大畑</t>
  </si>
  <si>
    <t>小川町塩田字堀口</t>
  </si>
  <si>
    <t>小川町塩田字平畑</t>
  </si>
  <si>
    <t>小川町塩田字上ノ前</t>
  </si>
  <si>
    <t>小川町塩田字平前</t>
  </si>
  <si>
    <t>小川町塩田字北沢</t>
  </si>
  <si>
    <t>小川町塩田字中島</t>
  </si>
  <si>
    <t>小川町塩田字間門</t>
  </si>
  <si>
    <t>小川町塩田字南</t>
  </si>
  <si>
    <t>小川町塩田字宮ノ後</t>
  </si>
  <si>
    <t>小川町塩田字手ノ倉</t>
  </si>
  <si>
    <t>（小川町高萩）</t>
  </si>
  <si>
    <t>小川町高萩字手ノ倉</t>
  </si>
  <si>
    <t>小川町高萩字山ノ入</t>
  </si>
  <si>
    <t>小川町高萩字鹿野</t>
  </si>
  <si>
    <t>小川町高萩字家ノ前</t>
  </si>
  <si>
    <t>小川町高萩字前川原</t>
  </si>
  <si>
    <t>小川町高萩字上代</t>
  </si>
  <si>
    <t>小川町高萩字下川原</t>
  </si>
  <si>
    <t>小川町高萩字小路尻</t>
  </si>
  <si>
    <t>小川町高萩字下代</t>
  </si>
  <si>
    <t>小川町高萩字江添</t>
  </si>
  <si>
    <t>小川町高萩字上川原</t>
  </si>
  <si>
    <t>（小川町三島）</t>
  </si>
  <si>
    <t>小川町三島字上川原</t>
  </si>
  <si>
    <t>小川町三島字後川原</t>
  </si>
  <si>
    <t>小川町三島字仲屋敷</t>
  </si>
  <si>
    <t>小川町三島字瀬棚</t>
  </si>
  <si>
    <t>（小川町西小川）</t>
  </si>
  <si>
    <t>小川町西小川字小玉</t>
  </si>
  <si>
    <t>小川町西小川字下野地</t>
  </si>
  <si>
    <t>小川町西小川字上ノ原</t>
  </si>
  <si>
    <t>小川町西小川字中野地</t>
  </si>
  <si>
    <t>小川町西小川字平久田</t>
  </si>
  <si>
    <t>小川町西小川字上野地</t>
  </si>
  <si>
    <t>小川町西小川字中川原</t>
  </si>
  <si>
    <t>小川町西小川字小橋</t>
  </si>
  <si>
    <t>小川町西小川字淵沢</t>
  </si>
  <si>
    <t>小川町西小川字五郎兵衛釜</t>
  </si>
  <si>
    <t>小川町西小川字北石堂</t>
  </si>
  <si>
    <t>小川町西小川字本石堂</t>
  </si>
  <si>
    <t>小川町西小川字沢ノ釜</t>
  </si>
  <si>
    <t>小川町西小川字山田</t>
  </si>
  <si>
    <t>小川町西小川字頭塚</t>
  </si>
  <si>
    <t>小川町西小川字カキカネ</t>
  </si>
  <si>
    <t>小川町西小川字萩家</t>
  </si>
  <si>
    <t>小川町西小川字豊田</t>
  </si>
  <si>
    <t>小川町西小川字相川</t>
  </si>
  <si>
    <t>小川町西小川字上ノ平</t>
  </si>
  <si>
    <t>小川町西小川字入屋敷</t>
  </si>
  <si>
    <t>小川町西小川字堂平</t>
  </si>
  <si>
    <t>小川町西小川字大沢田</t>
  </si>
  <si>
    <t>小川町西小川字壤切場</t>
  </si>
  <si>
    <t>小川町西小川字葉ノ木立</t>
  </si>
  <si>
    <t>小川町西小川字猿倉</t>
  </si>
  <si>
    <t>小川町西小川字田頭</t>
  </si>
  <si>
    <t>小川町西小川字川原端</t>
  </si>
  <si>
    <t>小川町西小川字中ノ沢</t>
  </si>
  <si>
    <t>小川町西小川字沼平</t>
  </si>
  <si>
    <t>小川町西小川字上谷地</t>
  </si>
  <si>
    <t>小川町西小川字南ノ根</t>
  </si>
  <si>
    <t>小川町西小川字館</t>
  </si>
  <si>
    <t>小川町西小川字加野</t>
  </si>
  <si>
    <t>小川町西小川字下蕪田</t>
  </si>
  <si>
    <t>小川町西小川字小沼平</t>
  </si>
  <si>
    <t>小川町西小川字滝ノ作</t>
  </si>
  <si>
    <t>小川町西小川字上居合</t>
  </si>
  <si>
    <t>小川町西小川字下居合</t>
  </si>
  <si>
    <t>（好間町榊小屋）</t>
  </si>
  <si>
    <t>好間町榊小屋字生木葉</t>
  </si>
  <si>
    <t>好間町榊小屋字野尻</t>
  </si>
  <si>
    <t>好間町榊小屋字中根</t>
  </si>
  <si>
    <t>好間町榊小屋字迎</t>
  </si>
  <si>
    <t>好間町榊小屋字江上</t>
  </si>
  <si>
    <t>好間町榊小屋字原</t>
  </si>
  <si>
    <t>好間町榊小屋字中平</t>
  </si>
  <si>
    <t>好間町榊小屋字小畑</t>
  </si>
  <si>
    <t>（好間町大利）</t>
  </si>
  <si>
    <t>好間町大利字桃実</t>
  </si>
  <si>
    <t>好間町大利字篠登城</t>
  </si>
  <si>
    <t>好間町大利字小川崎</t>
  </si>
  <si>
    <t>好間町大利字西田</t>
  </si>
  <si>
    <t>好間町大利字戸作田</t>
  </si>
  <si>
    <t>好間町大利字向山</t>
  </si>
  <si>
    <t>好間町大利字仲田</t>
  </si>
  <si>
    <t>好間町大利字道内</t>
  </si>
  <si>
    <t>好間町大利字大利前</t>
  </si>
  <si>
    <t>好間町大利字井田木</t>
  </si>
  <si>
    <t>好間町大利字成沢</t>
  </si>
  <si>
    <t>好間町大利字表山</t>
  </si>
  <si>
    <t>（好間町北好間）</t>
  </si>
  <si>
    <t>好間町北好間字下ケ屋敷</t>
  </si>
  <si>
    <t>好間町北好間字平場</t>
  </si>
  <si>
    <t>好間町北好間字行人沢</t>
  </si>
  <si>
    <t>好間町北好間字猪ノ鼻</t>
  </si>
  <si>
    <t>好間町北好間字板木沢</t>
  </si>
  <si>
    <t>好間町北好間字堂田</t>
  </si>
  <si>
    <t>好間町北好間字堂平</t>
  </si>
  <si>
    <t>好間町北好間字椎木平</t>
  </si>
  <si>
    <t>好間町北好間字籬</t>
  </si>
  <si>
    <t>好間町北好間字寺入</t>
  </si>
  <si>
    <t>好間町北好間字源平野地</t>
  </si>
  <si>
    <t>好間町北好間字上ノ原</t>
  </si>
  <si>
    <t>好間町北好間字上ノ台</t>
  </si>
  <si>
    <t>好間町北好間字屋敷前</t>
  </si>
  <si>
    <t>好間町北好間字加古内</t>
  </si>
  <si>
    <t>好間町北好間字清水</t>
  </si>
  <si>
    <t>好間町北好間字桜下</t>
  </si>
  <si>
    <t>好間町北好間字山崎</t>
  </si>
  <si>
    <t>好間町北好間字三反田</t>
  </si>
  <si>
    <t>好間町北好間字権現堂</t>
  </si>
  <si>
    <t>好間町北好間字槐作</t>
  </si>
  <si>
    <t>好間町北好間字菊竹</t>
  </si>
  <si>
    <t>好間町北好間字上野</t>
  </si>
  <si>
    <t>好間町北好間字作田</t>
  </si>
  <si>
    <t>好間町北好間字中川原</t>
  </si>
  <si>
    <t>好間町北好間字外川原</t>
  </si>
  <si>
    <t>好間町北好間字沢小谷</t>
  </si>
  <si>
    <t>好間町北好間字独古内</t>
  </si>
  <si>
    <t>好間町北好間字下松坂</t>
  </si>
  <si>
    <t>好間町北好間字松坂</t>
  </si>
  <si>
    <t>好間町北好間字山ノ坊</t>
  </si>
  <si>
    <t>好間町北好間字北町田</t>
  </si>
  <si>
    <t>好間町北好間字向町田</t>
  </si>
  <si>
    <t>好間町北好間字南町田</t>
  </si>
  <si>
    <t>好間町北好間字小田郷</t>
  </si>
  <si>
    <t>（好間町上好間）</t>
  </si>
  <si>
    <t>好間町上好間字道成川原</t>
  </si>
  <si>
    <t>好間町上好間字大堰</t>
  </si>
  <si>
    <t>好間町上好間字今宿</t>
  </si>
  <si>
    <t>好間町上好間字内ノ草</t>
  </si>
  <si>
    <t>好間町上好間字岩穴</t>
  </si>
  <si>
    <t>好間町上好間字中川原</t>
  </si>
  <si>
    <t>好間町上好間字山ノ神</t>
  </si>
  <si>
    <t>好間町上好間字舟沢</t>
  </si>
  <si>
    <t>好間町上好間字大畑</t>
  </si>
  <si>
    <t>好間町上好間字東唐松</t>
  </si>
  <si>
    <t>好間町上好間字南唐松</t>
  </si>
  <si>
    <t>好間町上好間字沼平</t>
  </si>
  <si>
    <t>好間町上好間字田代</t>
  </si>
  <si>
    <t>好間町上好間字上野原</t>
  </si>
  <si>
    <t>好間町上好間字空山</t>
  </si>
  <si>
    <t>好間町上好間字東</t>
  </si>
  <si>
    <t>好間町上好間字小館</t>
  </si>
  <si>
    <t>好間町上好間字石田</t>
  </si>
  <si>
    <t>好間町上好間字稲荷原</t>
  </si>
  <si>
    <t>好間町上好間字南町田</t>
  </si>
  <si>
    <t>好間町上好間字北町田</t>
  </si>
  <si>
    <t>好間町上好間字新屋敷</t>
  </si>
  <si>
    <t>好間町上好間字洞</t>
  </si>
  <si>
    <t>好間町上好間字中道</t>
  </si>
  <si>
    <t>好間町上好間字山下</t>
  </si>
  <si>
    <t>好間町上好間字稲荷下</t>
  </si>
  <si>
    <t>好間町上好間字馬場西</t>
  </si>
  <si>
    <t>好間町上好間字上川原</t>
  </si>
  <si>
    <t>好間町上好間字下川原</t>
  </si>
  <si>
    <t>好間町上好間字馬場</t>
  </si>
  <si>
    <t>好間町上好間字馬場前</t>
  </si>
  <si>
    <t>好間町上好間字忽滑</t>
  </si>
  <si>
    <t>好間町上好間字岸前</t>
  </si>
  <si>
    <t>好間町上好間字岸</t>
  </si>
  <si>
    <t>（好間町中好間）</t>
  </si>
  <si>
    <t>好間町中好間字川原子</t>
  </si>
  <si>
    <t>好間町中好間字川原子作</t>
  </si>
  <si>
    <t>好間町中好間字上野原</t>
  </si>
  <si>
    <t>好間町中好間字半貫沢</t>
  </si>
  <si>
    <t>好間町中好間字六反歩</t>
  </si>
  <si>
    <t>好間町中好間字寺台</t>
  </si>
  <si>
    <t>好間町中好間字照田</t>
  </si>
  <si>
    <t>好間町中好間字石坂</t>
  </si>
  <si>
    <t>好間町中好間字鍛冶内</t>
  </si>
  <si>
    <t>好間町中好間字八反田</t>
  </si>
  <si>
    <t>好間町中好間字江添</t>
  </si>
  <si>
    <t>好間町中好間字田中</t>
  </si>
  <si>
    <t>好間町中好間字上川原</t>
  </si>
  <si>
    <t>好間町中好間字中川原</t>
  </si>
  <si>
    <t>好間町中好間字下川原</t>
  </si>
  <si>
    <t>（好間町下好間）</t>
  </si>
  <si>
    <t>好間町下好間字沼田</t>
  </si>
  <si>
    <t>好間町下好間字叶田</t>
  </si>
  <si>
    <t>好間町下好間字一町坪</t>
  </si>
  <si>
    <t>好間町下好間字向山</t>
  </si>
  <si>
    <t>好間町下好間字大館</t>
  </si>
  <si>
    <t>好間町下好間字鬼越</t>
  </si>
  <si>
    <t>好間町下好間字手倉</t>
  </si>
  <si>
    <t>好間町下好間字浦田</t>
  </si>
  <si>
    <t>好間町下好間字中島</t>
  </si>
  <si>
    <t>好間町下好間字渋井</t>
  </si>
  <si>
    <t>（好間町小谷作）</t>
  </si>
  <si>
    <t>好間町小谷作字樋口</t>
  </si>
  <si>
    <t>好間町小谷作字ヲミカト</t>
  </si>
  <si>
    <t>好間町小谷作字広畑</t>
  </si>
  <si>
    <t>好間町小谷作字小谷作</t>
  </si>
  <si>
    <t>好間町小谷作字作畑</t>
  </si>
  <si>
    <t>好間町小谷作字北向</t>
  </si>
  <si>
    <t>好間町小谷作字腰巻</t>
  </si>
  <si>
    <t>好間町小谷作字ホウシカサキ</t>
  </si>
  <si>
    <t>（好間町愛谷）</t>
  </si>
  <si>
    <t>好間町愛谷字杉内作</t>
  </si>
  <si>
    <t>好間町愛谷字堀ノ内</t>
  </si>
  <si>
    <t>好間町愛谷字花輪</t>
  </si>
  <si>
    <t>好間町愛谷字東内</t>
  </si>
  <si>
    <t>好間町愛谷字上川原</t>
  </si>
  <si>
    <t>好間町愛谷字追切</t>
  </si>
  <si>
    <t>好間町愛谷字堂ノ内</t>
  </si>
  <si>
    <t>好間町愛谷字東前</t>
  </si>
  <si>
    <t>好間町愛谷字塚ノ町</t>
  </si>
  <si>
    <t>（好間町今新田）</t>
  </si>
  <si>
    <t>好間町今新田字稲荷坪</t>
  </si>
  <si>
    <t>好間町今新田字二ノ坪</t>
  </si>
  <si>
    <t>好間町今新田字石平</t>
  </si>
  <si>
    <t>好間町今新田字姫子内</t>
  </si>
  <si>
    <t>好間町今新田字畑合</t>
  </si>
  <si>
    <t>好間町今新田字正当</t>
  </si>
  <si>
    <t>好間町今新田字宮西</t>
  </si>
  <si>
    <t>好間町今新田字宮下</t>
  </si>
  <si>
    <t>好間町今新田字入宇田</t>
  </si>
  <si>
    <t>好間町今新田字六十前</t>
  </si>
  <si>
    <t>好間町今新田字荒田坪</t>
  </si>
  <si>
    <t>好間町今新田字五反田</t>
  </si>
  <si>
    <t>好間町今新田字二枚橋</t>
  </si>
  <si>
    <t>（好間町川中子）</t>
  </si>
  <si>
    <t>好間町川中子字加賀分</t>
  </si>
  <si>
    <t>好間町川中子字八方屋</t>
  </si>
  <si>
    <t>好間町川中子字古川</t>
  </si>
  <si>
    <t>好間町川中子字関ノ上</t>
  </si>
  <si>
    <t>好間町川中子字中島</t>
  </si>
  <si>
    <t>好間町川中子字愛宕後</t>
  </si>
  <si>
    <t>好間町川中子字愛宕西</t>
  </si>
  <si>
    <t>好間町川中子字愛宕東</t>
  </si>
  <si>
    <t>好間町川中子字杉木内</t>
  </si>
  <si>
    <t>好間町川中子字竹渡戸</t>
  </si>
  <si>
    <t>好間町川中子字五ノ神</t>
  </si>
  <si>
    <t>好間町川中子字落合</t>
  </si>
  <si>
    <t>（三和町上三坂）</t>
  </si>
  <si>
    <t>三和町上三坂字芝山</t>
  </si>
  <si>
    <t>三和町上三坂字水田</t>
  </si>
  <si>
    <t>三和町上三坂字綱木</t>
  </si>
  <si>
    <t>三和町上三坂字山下</t>
  </si>
  <si>
    <t>三和町上三坂字作田</t>
  </si>
  <si>
    <t>三和町上三坂字山神前</t>
  </si>
  <si>
    <t>三和町上三坂字屋地</t>
  </si>
  <si>
    <t>三和町上三坂字中町</t>
  </si>
  <si>
    <t>三和町上三坂字児ノ内</t>
  </si>
  <si>
    <t>三和町上三坂字立町</t>
  </si>
  <si>
    <t>三和町上三坂字本町</t>
  </si>
  <si>
    <t>三和町上三坂字古事又</t>
  </si>
  <si>
    <t>（三和町中三坂）</t>
  </si>
  <si>
    <t>三和町中三坂字臼石</t>
  </si>
  <si>
    <t>三和町中三坂字石崎</t>
  </si>
  <si>
    <t>三和町中三坂字大根田</t>
  </si>
  <si>
    <t>三和町中三坂字四座</t>
  </si>
  <si>
    <t>三和町中三坂字羽生</t>
  </si>
  <si>
    <t>三和町中三坂字向</t>
  </si>
  <si>
    <t>三和町中三坂字湯ノ向</t>
  </si>
  <si>
    <t>三和町中三坂字藪窪</t>
  </si>
  <si>
    <t>三和町中三坂字田ノ入</t>
  </si>
  <si>
    <t>三和町中三坂字宮ノ下</t>
  </si>
  <si>
    <t>三和町中三坂字北ノ内</t>
  </si>
  <si>
    <t>三和町中三坂字腰巻</t>
  </si>
  <si>
    <t>三和町中三坂字根岸</t>
  </si>
  <si>
    <t>三和町中三坂字東</t>
  </si>
  <si>
    <t>三和町中三坂字湯ノ本</t>
  </si>
  <si>
    <t>三和町中三坂字寺ノ脇</t>
  </si>
  <si>
    <t>三和町中三坂字山形</t>
  </si>
  <si>
    <t>三和町中三坂字戸沢</t>
  </si>
  <si>
    <t>三和町中三坂字蛭久保</t>
  </si>
  <si>
    <t>（三和町下三坂）</t>
  </si>
  <si>
    <t>三和町下三坂字後沢</t>
  </si>
  <si>
    <t>三和町下三坂字永久保</t>
  </si>
  <si>
    <t>三和町下三坂字石会</t>
  </si>
  <si>
    <t>三和町下三坂字明戸</t>
  </si>
  <si>
    <t>三和町下三坂字仲居</t>
  </si>
  <si>
    <t>三和町下三坂字小風呂内</t>
  </si>
  <si>
    <t>三和町下三坂字向谷</t>
  </si>
  <si>
    <t>三和町下三坂字南山</t>
  </si>
  <si>
    <t>三和町下三坂字谷合</t>
  </si>
  <si>
    <t>三和町下三坂字北山</t>
  </si>
  <si>
    <t>三和町下三坂字南作</t>
  </si>
  <si>
    <t>三和町下三坂字赤坂</t>
  </si>
  <si>
    <t>三和町下三坂字川田</t>
  </si>
  <si>
    <t>三和町下三坂字川向</t>
  </si>
  <si>
    <t>三和町下三坂字入合</t>
  </si>
  <si>
    <t>三和町下三坂字日向</t>
  </si>
  <si>
    <t>三和町下三坂字立町</t>
  </si>
  <si>
    <t>三和町下三坂字中ノ町</t>
  </si>
  <si>
    <t>三和町下三坂字坂下</t>
  </si>
  <si>
    <t>三和町下三坂字原</t>
  </si>
  <si>
    <t>三和町下三坂字家ノ前</t>
  </si>
  <si>
    <t>三和町下三坂字東山</t>
  </si>
  <si>
    <t>三和町下三坂字道ノ上</t>
  </si>
  <si>
    <t>三和町下三坂字中作</t>
  </si>
  <si>
    <t>（三和町差塩）</t>
  </si>
  <si>
    <t>三和町差塩字仲ノ町</t>
  </si>
  <si>
    <t>三和町差塩字堀添</t>
  </si>
  <si>
    <t>三和町差塩字東作</t>
  </si>
  <si>
    <t>三和町差塩字江添</t>
  </si>
  <si>
    <t>三和町差塩字道添</t>
  </si>
  <si>
    <t>三和町差塩字館下</t>
  </si>
  <si>
    <t>三和町差塩字君石</t>
  </si>
  <si>
    <t>三和町差塩字川下</t>
  </si>
  <si>
    <t>三和町差塩字大久保</t>
  </si>
  <si>
    <t>三和町差塩字大沢</t>
  </si>
  <si>
    <t>（三和町上永井）</t>
  </si>
  <si>
    <t>三和町上永井字寺下</t>
  </si>
  <si>
    <t>三和町上永井字迎田</t>
  </si>
  <si>
    <t>三和町上永井字永井坂</t>
  </si>
  <si>
    <t>三和町上永井字高戸</t>
  </si>
  <si>
    <t>三和町上永井字仁田</t>
  </si>
  <si>
    <t>三和町上永井字作</t>
  </si>
  <si>
    <t>三和町上永井字高野前</t>
  </si>
  <si>
    <t>三和町上永井字鷹ノ巣</t>
  </si>
  <si>
    <t>三和町上永井字大平田</t>
  </si>
  <si>
    <t>三和町上永井字宿下</t>
  </si>
  <si>
    <t>（三和町下永井）</t>
  </si>
  <si>
    <t>三和町下永井字高野前</t>
  </si>
  <si>
    <t>三和町下永井字火沢</t>
  </si>
  <si>
    <t>三和町下永井字軽井沢</t>
  </si>
  <si>
    <t>三和町下永井字銅屋場</t>
  </si>
  <si>
    <t>三和町下永井字明神平</t>
  </si>
  <si>
    <t>三和町下永井字横山</t>
  </si>
  <si>
    <t>三和町下永井字和久</t>
  </si>
  <si>
    <t>三和町下永井字大堀</t>
  </si>
  <si>
    <t>三和町下永井字峰岸</t>
  </si>
  <si>
    <t>三和町下永井字中山</t>
  </si>
  <si>
    <t>（三和町合戸）</t>
  </si>
  <si>
    <t>三和町合戸字内畑</t>
  </si>
  <si>
    <t>三和町合戸字中山</t>
  </si>
  <si>
    <t>三和町合戸字駅</t>
  </si>
  <si>
    <t>三和町合戸字成沢</t>
  </si>
  <si>
    <t>三和町合戸字入藪</t>
  </si>
  <si>
    <t>三和町合戸字細戸</t>
  </si>
  <si>
    <t>三和町合戸字中館下</t>
  </si>
  <si>
    <t>三和町合戸字中ノ内</t>
  </si>
  <si>
    <t>三和町合戸字浮矢</t>
  </si>
  <si>
    <t>三和町合戸字仁井宿</t>
  </si>
  <si>
    <t>（三和町渡戸）</t>
  </si>
  <si>
    <t>三和町渡戸字弓張木</t>
  </si>
  <si>
    <t>三和町渡戸字宿</t>
  </si>
  <si>
    <t>三和町渡戸字宿頭</t>
  </si>
  <si>
    <t>三和町渡戸字峠平</t>
  </si>
  <si>
    <t>三和町渡戸字楢木</t>
  </si>
  <si>
    <t>三和町渡戸字中ノ内</t>
  </si>
  <si>
    <t>三和町渡戸字高野</t>
  </si>
  <si>
    <t>三和町渡戸字川前</t>
  </si>
  <si>
    <t>三和町渡戸字滝中子</t>
  </si>
  <si>
    <t>三和町渡戸字日渡</t>
  </si>
  <si>
    <t>三和町渡戸字山ノ神</t>
  </si>
  <si>
    <t>三和町渡戸字二本川</t>
  </si>
  <si>
    <t>（三和町中寺）</t>
  </si>
  <si>
    <t>三和町中寺字葭平</t>
  </si>
  <si>
    <t>三和町中寺字山下</t>
  </si>
  <si>
    <t>三和町中寺字二反田</t>
  </si>
  <si>
    <t>三和町中寺字樋ノ口</t>
  </si>
  <si>
    <t>三和町中寺字館下</t>
  </si>
  <si>
    <t>三和町中寺字宿</t>
  </si>
  <si>
    <t>三和町中寺字関所</t>
  </si>
  <si>
    <t>三和町中寺字大平</t>
  </si>
  <si>
    <t>三和町中寺字遅川</t>
  </si>
  <si>
    <t>（三和町下市萱）</t>
  </si>
  <si>
    <t>三和町下市萱字遅川</t>
  </si>
  <si>
    <t>三和町下市萱字根小屋</t>
  </si>
  <si>
    <t>三和町下市萱字片岸</t>
  </si>
  <si>
    <t>三和町下市萱字竹ノ内</t>
  </si>
  <si>
    <t>三和町下市萱字松ケ枝</t>
  </si>
  <si>
    <t>三和町下市萱字北ノ入</t>
  </si>
  <si>
    <t>三和町下市萱字北</t>
  </si>
  <si>
    <t>三和町下市萱字楚部穴</t>
  </si>
  <si>
    <t>三和町下市萱字竹ノ下</t>
  </si>
  <si>
    <t>三和町下市萱字堀ノ内</t>
  </si>
  <si>
    <t>三和町下市萱字滝ノ上</t>
  </si>
  <si>
    <t>三和町下市萱字新田</t>
  </si>
  <si>
    <t>（三和町上市萱）</t>
  </si>
  <si>
    <t>三和町上市萱字馬場平</t>
  </si>
  <si>
    <t>三和町上市萱字榎下</t>
  </si>
  <si>
    <t>三和町上市萱字舞台</t>
  </si>
  <si>
    <t>三和町上市萱字諏訪</t>
  </si>
  <si>
    <t>三和町上市萱字町頭</t>
  </si>
  <si>
    <t>三和町上市萱字長沢</t>
  </si>
  <si>
    <t>（田人町南大平）</t>
  </si>
  <si>
    <t>田人町南大平字銭口</t>
  </si>
  <si>
    <t>田人町南大平字辺栗</t>
  </si>
  <si>
    <t>田人町南大平字高松</t>
  </si>
  <si>
    <t>田人町南大平字坪内</t>
  </si>
  <si>
    <t>田人町南大平字原口</t>
  </si>
  <si>
    <t>田人町南大平字下毛</t>
  </si>
  <si>
    <t>田人町南大平字椿立目</t>
  </si>
  <si>
    <t>（田人町旅人）</t>
  </si>
  <si>
    <t>田人町旅人字横川</t>
  </si>
  <si>
    <t>田人町旅人字水呑場</t>
  </si>
  <si>
    <t>田人町旅人字根室</t>
  </si>
  <si>
    <t>田人町旅人字古田</t>
  </si>
  <si>
    <t>田人町旅人字東中上</t>
  </si>
  <si>
    <t>田人町旅人字和再松木平</t>
  </si>
  <si>
    <t>田人町旅人字日無久保</t>
  </si>
  <si>
    <t>田人町旅人字下坪</t>
  </si>
  <si>
    <t>田人町旅人字前山</t>
  </si>
  <si>
    <t>田人町旅人字江尻</t>
  </si>
  <si>
    <t>田人町旅人字笹ノ太輪</t>
  </si>
  <si>
    <t>田人町旅人字横根</t>
  </si>
  <si>
    <t>田人町旅人字宝坂</t>
  </si>
  <si>
    <t>田人町旅人字松葉</t>
  </si>
  <si>
    <t>田人町旅人字木ノ下</t>
  </si>
  <si>
    <t>田人町旅人字道伝</t>
  </si>
  <si>
    <t>田人町旅人字熊ノ倉</t>
  </si>
  <si>
    <t>田人町旅人字上平石</t>
  </si>
  <si>
    <t>田人町旅人字下平石</t>
  </si>
  <si>
    <t>田人町旅人字唐沢</t>
  </si>
  <si>
    <t>田人町旅人字村木立</t>
  </si>
  <si>
    <t>田人町旅人字吉沼</t>
  </si>
  <si>
    <t>田人町旅人字滑石</t>
  </si>
  <si>
    <t>田人町旅人字妻橋</t>
  </si>
  <si>
    <t>田人町旅人字井坪</t>
  </si>
  <si>
    <t>田人町旅人字井戸沢</t>
  </si>
  <si>
    <t>（田人町黒田）</t>
  </si>
  <si>
    <t>田人町黒田字川崎</t>
  </si>
  <si>
    <t>田人町黒田字久保</t>
  </si>
  <si>
    <t>田人町黒田字平草</t>
  </si>
  <si>
    <t>田人町黒田字大久保</t>
  </si>
  <si>
    <t>田人町黒田字一ノ倉</t>
  </si>
  <si>
    <t>田人町黒田字台</t>
  </si>
  <si>
    <t>田人町黒田字上ノ山</t>
  </si>
  <si>
    <t>田人町黒田字中野</t>
  </si>
  <si>
    <t>田人町黒田字寺ノ下</t>
  </si>
  <si>
    <t>田人町黒田字掛橋</t>
  </si>
  <si>
    <t>田人町黒田字河内</t>
  </si>
  <si>
    <t>田人町黒田字別当</t>
  </si>
  <si>
    <t>田人町黒田字古屋敷</t>
  </si>
  <si>
    <t>田人町黒田字大沢</t>
  </si>
  <si>
    <t>田人町黒田字高内</t>
  </si>
  <si>
    <t>田人町黒田字戸ノ内</t>
  </si>
  <si>
    <t>田人町黒田字唐沢</t>
  </si>
  <si>
    <t>田人町黒田字高柴</t>
  </si>
  <si>
    <t>田人町黒田字斉道</t>
  </si>
  <si>
    <t>田人町黒田字支那志</t>
  </si>
  <si>
    <t>田人町黒田字湯ノ倉</t>
  </si>
  <si>
    <t>田人町黒田字塩ノ平</t>
  </si>
  <si>
    <t>田人町黒田字助右エ門沢</t>
  </si>
  <si>
    <t>田人町黒田字唐漉</t>
  </si>
  <si>
    <t>田人町黒田字塩ノ本</t>
  </si>
  <si>
    <t>田人町黒田字赤仁田</t>
  </si>
  <si>
    <t>田人町黒田字八ツ葉</t>
  </si>
  <si>
    <t>田人町黒田字天ノ川</t>
  </si>
  <si>
    <t>田人町黒田字向畑</t>
  </si>
  <si>
    <t>田人町黒田字下川</t>
  </si>
  <si>
    <t>田人町黒田字鈴ノ沢</t>
  </si>
  <si>
    <t>田人町黒田字瀬戸尻</t>
  </si>
  <si>
    <t>（田人町荷路夫）</t>
  </si>
  <si>
    <t>田人町荷路夫字道ノ後</t>
  </si>
  <si>
    <t>田人町荷路夫字根室</t>
  </si>
  <si>
    <t>田人町荷路夫字焼倉</t>
  </si>
  <si>
    <t>田人町荷路夫字山口</t>
  </si>
  <si>
    <t>田人町荷路夫字和田</t>
  </si>
  <si>
    <t>田人町荷路夫字向田</t>
  </si>
  <si>
    <t>田人町荷路夫字榎町</t>
  </si>
  <si>
    <t>田人町荷路夫字間明沢</t>
  </si>
  <si>
    <t>田人町荷路夫字鶴巻</t>
  </si>
  <si>
    <t>田人町荷路夫字中居</t>
  </si>
  <si>
    <t>田人町荷路夫字花戸</t>
  </si>
  <si>
    <t>田人町荷路夫字宝伝前</t>
  </si>
  <si>
    <t>田人町荷路夫字風越</t>
  </si>
  <si>
    <t>田人町荷路夫字菅ノ目</t>
  </si>
  <si>
    <t>田人町荷路夫字木和田</t>
  </si>
  <si>
    <t>田人町荷路夫字宿家前</t>
  </si>
  <si>
    <t>田人町荷路夫字新田</t>
  </si>
  <si>
    <t>田人町荷路夫字明下</t>
  </si>
  <si>
    <t>田人町荷路夫字木戸坊</t>
  </si>
  <si>
    <t>田人町荷路夫字下石</t>
  </si>
  <si>
    <t>田人町荷路夫字大久保</t>
  </si>
  <si>
    <t>田人町荷路夫字笹ノ沢</t>
  </si>
  <si>
    <t>（田人町貝泊）</t>
  </si>
  <si>
    <t>田人町貝泊字井出</t>
  </si>
  <si>
    <t>田人町貝泊字大柴</t>
  </si>
  <si>
    <t>田人町貝泊字久子ノ内</t>
  </si>
  <si>
    <t>田人町貝泊字耕土</t>
  </si>
  <si>
    <t>田人町貝泊字桐木</t>
  </si>
  <si>
    <t>田人町貝泊字梅木平</t>
  </si>
  <si>
    <t>田人町貝泊字コブキ</t>
  </si>
  <si>
    <t>田人町貝泊字入ノ丁</t>
  </si>
  <si>
    <t>田人町貝泊字戸草</t>
  </si>
  <si>
    <t>田人町貝泊字堂ノ前</t>
  </si>
  <si>
    <t>田人町貝泊字下戸草</t>
  </si>
  <si>
    <t>田人町貝泊字中沢</t>
  </si>
  <si>
    <t>田人町貝泊字蕨平</t>
  </si>
  <si>
    <t>田人町貝泊字唐梅</t>
  </si>
  <si>
    <t>（田人町石住）</t>
  </si>
  <si>
    <t>田人町石住字石住</t>
  </si>
  <si>
    <t>田人町石住字貝屋</t>
  </si>
  <si>
    <t>田人町石住字綱木</t>
  </si>
  <si>
    <t>田人町石住字神山</t>
  </si>
  <si>
    <t>田人町石住字才鉢</t>
  </si>
  <si>
    <t>（川前町川前）</t>
  </si>
  <si>
    <t>川前町川前字外門</t>
  </si>
  <si>
    <t>川前町川前字竹島</t>
  </si>
  <si>
    <t>川前町川前字前川原</t>
  </si>
  <si>
    <t>川前町川前字椚立</t>
  </si>
  <si>
    <t>川前町川前字五林</t>
  </si>
  <si>
    <t>川前町川前字鍛治淵</t>
  </si>
  <si>
    <t>川前町川前字中ノ萱</t>
  </si>
  <si>
    <t>川前町川前字宇根尻</t>
  </si>
  <si>
    <t>川前町川前字小滝</t>
  </si>
  <si>
    <t>川前町川前字棚木</t>
  </si>
  <si>
    <t>川前町川前字小田代</t>
  </si>
  <si>
    <t>川前町川前字柿木平</t>
  </si>
  <si>
    <t>川前町川前字山下谷</t>
  </si>
  <si>
    <t>川前町川前字沖流</t>
  </si>
  <si>
    <t>（川前町下桶売）</t>
  </si>
  <si>
    <t>川前町下桶売字五味沢</t>
  </si>
  <si>
    <t>川前町下桶売字矢田谷地</t>
  </si>
  <si>
    <t>川前町下桶売字西向</t>
  </si>
  <si>
    <t>川前町下桶売字久保田</t>
  </si>
  <si>
    <t>川前町下桶売字藪ノ上</t>
  </si>
  <si>
    <t>川前町下桶売字城木坂</t>
  </si>
  <si>
    <t>川前町下桶売字殿林</t>
  </si>
  <si>
    <t>川前町下桶売字芹ケ作</t>
  </si>
  <si>
    <t>川前町下桶売字城木</t>
  </si>
  <si>
    <t>川前町下桶売字高部</t>
  </si>
  <si>
    <t>川前町下桶売字上高部</t>
  </si>
  <si>
    <t>川前町下桶売字志田名</t>
  </si>
  <si>
    <t>川前町下桶売字荻</t>
  </si>
  <si>
    <t>（川前町上桶売）</t>
  </si>
  <si>
    <t>川前町上桶売字小久田</t>
  </si>
  <si>
    <t>川前町上桶売字畝分田</t>
  </si>
  <si>
    <t>川前町上桶売字岩ノ作</t>
  </si>
  <si>
    <t>川前町上桶売字五斗巻</t>
  </si>
  <si>
    <t>川前町上桶売字中里</t>
  </si>
  <si>
    <t>川前町上桶売字根本</t>
  </si>
  <si>
    <t>川前町上桶売字宮下</t>
  </si>
  <si>
    <t>川前町上桶売字土橋</t>
  </si>
  <si>
    <t>川前町上桶売字石合</t>
  </si>
  <si>
    <t>川前町上桶売字下沢尻</t>
  </si>
  <si>
    <t>川前町上桶売字上沢尻</t>
  </si>
  <si>
    <t>川前町上桶売字大平</t>
  </si>
  <si>
    <t>（川前町小白井）</t>
  </si>
  <si>
    <t>川前町小白井字精才</t>
  </si>
  <si>
    <t>川前町小白井字将監小屋</t>
  </si>
  <si>
    <t>川前町小白井字下岐</t>
  </si>
  <si>
    <t>川前町小白井字大小屋</t>
  </si>
  <si>
    <t>川前町小白井字芋島</t>
  </si>
  <si>
    <t>（久之浜町末続）</t>
  </si>
  <si>
    <t>久之浜町末続字岩ケ作</t>
  </si>
  <si>
    <t>久之浜町末続字北大沢</t>
  </si>
  <si>
    <t>久之浜町末続字藤倉</t>
  </si>
  <si>
    <t>久之浜町末続字ウソ張</t>
  </si>
  <si>
    <t>久之浜町末続字戸ノ内</t>
  </si>
  <si>
    <t>久之浜町末続字淵石</t>
  </si>
  <si>
    <t>久之浜町末続字青井作沢</t>
  </si>
  <si>
    <t>久之浜町末続字北向</t>
  </si>
  <si>
    <t>久之浜町末続字中川原</t>
  </si>
  <si>
    <t>久之浜町末続字牛沼</t>
  </si>
  <si>
    <t>久之浜町末続字新屋敷</t>
  </si>
  <si>
    <t>久之浜町末続字上長沢</t>
  </si>
  <si>
    <t>久之浜町末続字坂下</t>
  </si>
  <si>
    <t>久之浜町末続字鍋田</t>
  </si>
  <si>
    <t>久之浜町末続字町田</t>
  </si>
  <si>
    <t>久之浜町末続字青井作</t>
  </si>
  <si>
    <t>久之浜町末続字岸内</t>
  </si>
  <si>
    <t>久之浜町末続字代</t>
  </si>
  <si>
    <t>久之浜町末続字宮田</t>
  </si>
  <si>
    <t>久之浜町末続字漆原</t>
  </si>
  <si>
    <t>久之浜町末続字館</t>
  </si>
  <si>
    <t>久之浜町末続字深谷</t>
  </si>
  <si>
    <t>久之浜町末続字塩民</t>
  </si>
  <si>
    <t>（久之浜町金ケ沢）</t>
  </si>
  <si>
    <t>久之浜町金ケ沢字江添</t>
  </si>
  <si>
    <t>久之浜町金ケ沢字藪下</t>
  </si>
  <si>
    <t>久之浜町金ケ沢字鹿野</t>
  </si>
  <si>
    <t>久之浜町金ケ沢字明不作</t>
  </si>
  <si>
    <t>久之浜町金ケ沢字南磯脇</t>
  </si>
  <si>
    <t>（久之浜町久之浜）</t>
  </si>
  <si>
    <t>久之浜町久之浜字正蛇</t>
  </si>
  <si>
    <t>久之浜町久之浜字川田</t>
  </si>
  <si>
    <t>久之浜町久之浜字北田</t>
  </si>
  <si>
    <t>久之浜町久之浜字館ノ山</t>
  </si>
  <si>
    <t>久之浜町久之浜字代</t>
  </si>
  <si>
    <t>久之浜町久之浜字代ノ下</t>
  </si>
  <si>
    <t>久之浜町久之浜字立</t>
  </si>
  <si>
    <t>久之浜町久之浜字西町尻</t>
  </si>
  <si>
    <t>久之浜町久之浜字堀ノ内</t>
  </si>
  <si>
    <t>久之浜町久之浜字後三松</t>
  </si>
  <si>
    <t>久之浜町久之浜字前三松</t>
  </si>
  <si>
    <t>久之浜町久之浜字新地</t>
  </si>
  <si>
    <t>久之浜町久之浜字大場</t>
  </si>
  <si>
    <t>久之浜町久之浜字鹿島越</t>
  </si>
  <si>
    <t>久之浜町久之浜字糠塚</t>
  </si>
  <si>
    <t>久之浜町久之浜字北畑田</t>
  </si>
  <si>
    <t>久之浜町久之浜字南畑田</t>
  </si>
  <si>
    <t>久之浜町久之浜字沢目</t>
  </si>
  <si>
    <t>久之浜町久之浜字北町</t>
  </si>
  <si>
    <t>久之浜町久之浜字東町</t>
  </si>
  <si>
    <t>久之浜町久之浜字中町</t>
  </si>
  <si>
    <t>久之浜町久之浜字九反坪</t>
  </si>
  <si>
    <t>久之浜町久之浜字南荒蒔</t>
  </si>
  <si>
    <t>久之浜町久之浜字北荒蒔</t>
  </si>
  <si>
    <t>久之浜町久之浜字御前田</t>
  </si>
  <si>
    <t>久之浜町久之浜字桂田</t>
  </si>
  <si>
    <t>久之浜町久之浜字木ノ下</t>
  </si>
  <si>
    <t>久之浜町久之浜字連郷</t>
  </si>
  <si>
    <t>久之浜町久之浜字水上</t>
  </si>
  <si>
    <t>久之浜町久之浜字岸内</t>
  </si>
  <si>
    <t>久之浜町久之浜字柳町</t>
  </si>
  <si>
    <t>久之浜町久之浜字籠内</t>
  </si>
  <si>
    <t>久之浜町久之浜字立町</t>
  </si>
  <si>
    <t>久之浜町久之浜字猫作</t>
  </si>
  <si>
    <t>久之浜町久之浜字水深</t>
  </si>
  <si>
    <t>久之浜町久之浜字後原</t>
  </si>
  <si>
    <t>久之浜町久之浜字達中</t>
  </si>
  <si>
    <t>久之浜町久之浜字前山</t>
  </si>
  <si>
    <t>久之浜町久之浜字南町</t>
  </si>
  <si>
    <t>久之浜町久之浜字中浜</t>
  </si>
  <si>
    <t>久之浜町久之浜字犬松沢</t>
  </si>
  <si>
    <t>久之浜町久之浜字中野</t>
  </si>
  <si>
    <t>久之浜町久之浜字賤</t>
  </si>
  <si>
    <t>（久之浜町田之網）</t>
  </si>
  <si>
    <t>久之浜町田之網字古内</t>
  </si>
  <si>
    <t>久之浜町田之網字西ノ内</t>
  </si>
  <si>
    <t>久之浜町田之網字柿内</t>
  </si>
  <si>
    <t>久之浜町田之網字浜田</t>
  </si>
  <si>
    <t>久之浜町田之網字浜川</t>
  </si>
  <si>
    <t>久之浜町田之網字横内</t>
  </si>
  <si>
    <t>久之浜町田之網字南作</t>
  </si>
  <si>
    <t>久之浜町田之網字江之網</t>
  </si>
  <si>
    <t>（久之浜町）</t>
  </si>
  <si>
    <t>久之浜町西一丁目</t>
  </si>
  <si>
    <t>久之浜町西二丁目</t>
  </si>
  <si>
    <t>久之浜町西三丁目</t>
  </si>
  <si>
    <t>（大久町大久）</t>
  </si>
  <si>
    <t>大久町大久字北田</t>
  </si>
  <si>
    <t>大久町大久字砂里</t>
  </si>
  <si>
    <t>大久町大久字米野</t>
  </si>
  <si>
    <t>大久町大久字石坪</t>
  </si>
  <si>
    <t>大久町大久字猿田</t>
  </si>
  <si>
    <t>大久町大久字脇</t>
  </si>
  <si>
    <t>大久町大久字禰宜内</t>
  </si>
  <si>
    <t>大久町大久字中里</t>
  </si>
  <si>
    <t>大久町大久字滝尻</t>
  </si>
  <si>
    <t>大久町大久字唐貝内</t>
  </si>
  <si>
    <t>大久町大久字沢小屋</t>
  </si>
  <si>
    <t>大久町大久字松小屋</t>
  </si>
  <si>
    <t>大久町大久字田仲</t>
  </si>
  <si>
    <t>大久町大久字日渡</t>
  </si>
  <si>
    <t>大久町大久字地切</t>
  </si>
  <si>
    <t>大久町大久字川上</t>
  </si>
  <si>
    <t>大久町大久字中ノ内</t>
  </si>
  <si>
    <t>大久町大久字磐観音</t>
  </si>
  <si>
    <t>大久町大久字能田</t>
  </si>
  <si>
    <t>大久町大久字稲荷前</t>
  </si>
  <si>
    <t>大久町大久字新屋敷</t>
  </si>
  <si>
    <t>大久町大久字細田</t>
  </si>
  <si>
    <t>大久町大久字山ノ内</t>
  </si>
  <si>
    <t>大久町大久字板木沢</t>
  </si>
  <si>
    <t>大久町大久字山ノ神</t>
  </si>
  <si>
    <t>大久町大久字入間沢</t>
  </si>
  <si>
    <t>大久町大久字陣場</t>
  </si>
  <si>
    <t>大久町大久字矢ノ目沢</t>
  </si>
  <si>
    <t>大久町大久字三艘舟</t>
  </si>
  <si>
    <t>大久町大久字毛勝</t>
  </si>
  <si>
    <t>大久町大久字鶴房</t>
  </si>
  <si>
    <t>大久町大久字木影</t>
  </si>
  <si>
    <t>大久町大久字前沢</t>
  </si>
  <si>
    <t>大久町大久字桃木沢</t>
  </si>
  <si>
    <t>大久町大久字芦沢</t>
  </si>
  <si>
    <t>大久町大久字上谷地</t>
  </si>
  <si>
    <t>大久町大久字下谷地</t>
  </si>
  <si>
    <t>大久町大久字石田太良</t>
  </si>
  <si>
    <t>大久町大久字久作作</t>
  </si>
  <si>
    <t>大久町大久字原</t>
  </si>
  <si>
    <t>大久町大久字山下</t>
  </si>
  <si>
    <t>大久町大久字石ノ本</t>
  </si>
  <si>
    <t>大久町大久字滝ノ尻</t>
  </si>
  <si>
    <t>大久町大久字与平作</t>
  </si>
  <si>
    <t>大久町大久字洞</t>
  </si>
  <si>
    <t>（大久町小久）</t>
  </si>
  <si>
    <t>大久町小久字成沢</t>
  </si>
  <si>
    <t>大久町小久字極楽沢</t>
  </si>
  <si>
    <t>大久町小久字山之神</t>
  </si>
  <si>
    <t>大久町小久字山口</t>
  </si>
  <si>
    <t>大久町小久字空代内</t>
  </si>
  <si>
    <t>大久町小久字菖蒲作</t>
  </si>
  <si>
    <t>大久町小久字堤田</t>
  </si>
  <si>
    <t>大久町小久字小屋下</t>
  </si>
  <si>
    <t>大久町小久字滝ノ沢</t>
  </si>
  <si>
    <t>大久町小久字大場</t>
  </si>
  <si>
    <t>大久町小久字町田前</t>
  </si>
  <si>
    <t>大久町小久字田仲</t>
  </si>
  <si>
    <t>大久町小久字連郷</t>
  </si>
  <si>
    <t>大久町小久字仲川</t>
  </si>
  <si>
    <t>大久町小久字研内</t>
  </si>
  <si>
    <t>大久町小久字猿田</t>
  </si>
  <si>
    <t>大久町小久字狸作</t>
  </si>
  <si>
    <t>大久町小久字柳沢</t>
  </si>
  <si>
    <t>大久町小久字下蔵内</t>
  </si>
  <si>
    <t>（大久町小山田）</t>
  </si>
  <si>
    <t>大久町小山田字沢田</t>
  </si>
  <si>
    <t>大久町小山田字岸田</t>
  </si>
  <si>
    <t>大久町小山田字西ノ切</t>
  </si>
  <si>
    <t>大久町小山田字道下</t>
  </si>
  <si>
    <t>第３表　男女別、年齢別人口（いわき市総数）</t>
    <phoneticPr fontId="21" type="noConversion"/>
  </si>
  <si>
    <t>年 齢</t>
    <phoneticPr fontId="21" type="noConversion"/>
  </si>
  <si>
    <t>人　口（人）</t>
    <rPh sb="4" eb="5">
      <t>ﾆﾝ</t>
    </rPh>
    <phoneticPr fontId="21" type="noConversion"/>
  </si>
  <si>
    <t>年齢</t>
    <phoneticPr fontId="21" type="noConversion"/>
  </si>
  <si>
    <t>（各歳）</t>
    <phoneticPr fontId="21" type="noConversion"/>
  </si>
  <si>
    <t>総数</t>
    <phoneticPr fontId="21" type="noConversion"/>
  </si>
  <si>
    <t>男</t>
    <phoneticPr fontId="21" type="noConversion"/>
  </si>
  <si>
    <t>女</t>
    <phoneticPr fontId="21" type="noConversion"/>
  </si>
  <si>
    <t>総　数</t>
    <phoneticPr fontId="21" type="noConversion"/>
  </si>
  <si>
    <t>0～4</t>
    <phoneticPr fontId="21" type="noConversion"/>
  </si>
  <si>
    <t>歳</t>
    <phoneticPr fontId="21" type="noConversion"/>
  </si>
  <si>
    <t>55～59</t>
    <phoneticPr fontId="21" type="noConversion"/>
  </si>
  <si>
    <t>5～9</t>
    <phoneticPr fontId="21" type="noConversion"/>
  </si>
  <si>
    <t>60～64</t>
    <phoneticPr fontId="21" type="noConversion"/>
  </si>
  <si>
    <t>10～14</t>
    <phoneticPr fontId="21" type="noConversion"/>
  </si>
  <si>
    <t>65～69</t>
    <phoneticPr fontId="21" type="noConversion"/>
  </si>
  <si>
    <t>15～19</t>
    <phoneticPr fontId="21" type="noConversion"/>
  </si>
  <si>
    <t>70～74</t>
    <phoneticPr fontId="21" type="noConversion"/>
  </si>
  <si>
    <t>20～24</t>
    <phoneticPr fontId="21" type="noConversion"/>
  </si>
  <si>
    <t>75～79</t>
    <phoneticPr fontId="21" type="noConversion"/>
  </si>
  <si>
    <t>25～29</t>
    <phoneticPr fontId="21" type="noConversion"/>
  </si>
  <si>
    <t>80～84</t>
    <phoneticPr fontId="21" type="noConversion"/>
  </si>
  <si>
    <t>30～34</t>
    <phoneticPr fontId="21" type="noConversion"/>
  </si>
  <si>
    <t>85～89</t>
    <phoneticPr fontId="21" type="noConversion"/>
  </si>
  <si>
    <t>35～39</t>
    <phoneticPr fontId="21" type="noConversion"/>
  </si>
  <si>
    <t>90～94</t>
    <phoneticPr fontId="21" type="noConversion"/>
  </si>
  <si>
    <t>40～44</t>
    <phoneticPr fontId="21" type="noConversion"/>
  </si>
  <si>
    <t>95～99</t>
    <phoneticPr fontId="21" type="noConversion"/>
  </si>
  <si>
    <t>100歳以上</t>
    <phoneticPr fontId="21" type="noConversion"/>
  </si>
  <si>
    <t>平均年齢</t>
    <phoneticPr fontId="21" type="noConversion"/>
  </si>
  <si>
    <t>45～49</t>
    <phoneticPr fontId="21" type="noConversion"/>
  </si>
  <si>
    <t>年齢中位数</t>
    <phoneticPr fontId="21" type="noConversion"/>
  </si>
  <si>
    <t>不詳</t>
    <phoneticPr fontId="21" type="noConversion"/>
  </si>
  <si>
    <t>（再掲）</t>
    <phoneticPr fontId="21" type="noConversion"/>
  </si>
  <si>
    <t>15歳未満</t>
    <phoneticPr fontId="21" type="noConversion"/>
  </si>
  <si>
    <t>50～54</t>
    <phoneticPr fontId="21" type="noConversion"/>
  </si>
  <si>
    <t>15～64歳</t>
    <phoneticPr fontId="21" type="noConversion"/>
  </si>
  <si>
    <t>65歳以上</t>
    <phoneticPr fontId="21" type="noConversion"/>
  </si>
  <si>
    <t>65～74歳</t>
    <phoneticPr fontId="21" type="noConversion"/>
  </si>
  <si>
    <t>75歳以上</t>
    <phoneticPr fontId="21" type="noConversion"/>
  </si>
  <si>
    <t>第４表　労働力状態別、年齢（５歳階級）別、男女別15歳以上人口</t>
    <rPh sb="0" eb="1">
      <t>ダイ</t>
    </rPh>
    <rPh sb="2" eb="3">
      <t>ヒョウ</t>
    </rPh>
    <rPh sb="4" eb="7">
      <t>ロウドウリョク</t>
    </rPh>
    <rPh sb="7" eb="9">
      <t>ジョウタイ</t>
    </rPh>
    <rPh sb="9" eb="10">
      <t>ベツ</t>
    </rPh>
    <rPh sb="11" eb="13">
      <t>ネンレイ</t>
    </rPh>
    <rPh sb="15" eb="16">
      <t>サイ</t>
    </rPh>
    <rPh sb="16" eb="18">
      <t>カイキュウ</t>
    </rPh>
    <rPh sb="19" eb="20">
      <t>ベツ</t>
    </rPh>
    <rPh sb="21" eb="23">
      <t>ダンジョ</t>
    </rPh>
    <rPh sb="23" eb="24">
      <t>ベツ</t>
    </rPh>
    <rPh sb="24" eb="29">
      <t>１５サイイジョウ</t>
    </rPh>
    <rPh sb="29" eb="31">
      <t>ジンコウ</t>
    </rPh>
    <phoneticPr fontId="2"/>
  </si>
  <si>
    <t>男女、
年齢別</t>
    <rPh sb="0" eb="2">
      <t>ダンジョ</t>
    </rPh>
    <rPh sb="4" eb="6">
      <t>ネンレイ</t>
    </rPh>
    <rPh sb="6" eb="7">
      <t>ベツ</t>
    </rPh>
    <phoneticPr fontId="17"/>
  </si>
  <si>
    <t>労　　　働　　　力　　　人　　口</t>
    <phoneticPr fontId="2"/>
  </si>
  <si>
    <t>非　労　働　力　人　口</t>
    <rPh sb="0" eb="1">
      <t>ヒ</t>
    </rPh>
    <rPh sb="2" eb="3">
      <t>ロウ</t>
    </rPh>
    <rPh sb="4" eb="5">
      <t>ハタラキ</t>
    </rPh>
    <rPh sb="6" eb="7">
      <t>チカラ</t>
    </rPh>
    <rPh sb="8" eb="9">
      <t>ジン</t>
    </rPh>
    <rPh sb="10" eb="11">
      <t>クチ</t>
    </rPh>
    <phoneticPr fontId="17"/>
  </si>
  <si>
    <t>総　数</t>
    <phoneticPr fontId="17"/>
  </si>
  <si>
    <t>就　　　　　業　　　　　者</t>
    <phoneticPr fontId="2"/>
  </si>
  <si>
    <t>完  全
失業者</t>
    <phoneticPr fontId="17"/>
  </si>
  <si>
    <t/>
  </si>
  <si>
    <t>主に仕事</t>
  </si>
  <si>
    <t>家 事 の
ほか仕事</t>
    <phoneticPr fontId="2"/>
  </si>
  <si>
    <t>通学のかた
わら仕事</t>
    <phoneticPr fontId="17"/>
  </si>
  <si>
    <t>休業者</t>
  </si>
  <si>
    <t>家  事</t>
    <rPh sb="0" eb="1">
      <t>イエ</t>
    </rPh>
    <rPh sb="3" eb="4">
      <t>コト</t>
    </rPh>
    <phoneticPr fontId="17"/>
  </si>
  <si>
    <t>通  学</t>
    <rPh sb="0" eb="1">
      <t>ツウ</t>
    </rPh>
    <rPh sb="3" eb="4">
      <t>ガク</t>
    </rPh>
    <phoneticPr fontId="17"/>
  </si>
  <si>
    <t>その他</t>
    <rPh sb="2" eb="3">
      <t>タ</t>
    </rPh>
    <phoneticPr fontId="17"/>
  </si>
  <si>
    <t>不　詳</t>
    <rPh sb="0" eb="1">
      <t>フ</t>
    </rPh>
    <rPh sb="2" eb="3">
      <t>ショウ</t>
    </rPh>
    <phoneticPr fontId="2"/>
  </si>
  <si>
    <t xml:space="preserve">総数    </t>
    <phoneticPr fontId="17"/>
  </si>
  <si>
    <t xml:space="preserve">15～19 </t>
    <phoneticPr fontId="17"/>
  </si>
  <si>
    <t xml:space="preserve">歳 </t>
  </si>
  <si>
    <t xml:space="preserve">20～24    </t>
    <phoneticPr fontId="17"/>
  </si>
  <si>
    <t xml:space="preserve">25～29    </t>
    <phoneticPr fontId="17"/>
  </si>
  <si>
    <t xml:space="preserve">30～34    </t>
    <phoneticPr fontId="17"/>
  </si>
  <si>
    <t xml:space="preserve">35～39    </t>
    <phoneticPr fontId="17"/>
  </si>
  <si>
    <t xml:space="preserve">40～44    </t>
    <phoneticPr fontId="17"/>
  </si>
  <si>
    <t xml:space="preserve">45～49    </t>
    <phoneticPr fontId="17"/>
  </si>
  <si>
    <t xml:space="preserve">50～54   </t>
    <phoneticPr fontId="17"/>
  </si>
  <si>
    <t>-</t>
  </si>
  <si>
    <t xml:space="preserve">55～59    </t>
    <phoneticPr fontId="17"/>
  </si>
  <si>
    <t xml:space="preserve">60～64    </t>
    <phoneticPr fontId="17"/>
  </si>
  <si>
    <t xml:space="preserve">65～69    </t>
    <phoneticPr fontId="17"/>
  </si>
  <si>
    <t xml:space="preserve">70～74    </t>
    <phoneticPr fontId="17"/>
  </si>
  <si>
    <t xml:space="preserve">75～79    </t>
    <phoneticPr fontId="17"/>
  </si>
  <si>
    <t xml:space="preserve">80～84    </t>
    <phoneticPr fontId="17"/>
  </si>
  <si>
    <t xml:space="preserve">85歳以上    </t>
    <phoneticPr fontId="17"/>
  </si>
  <si>
    <t xml:space="preserve">（再掲）    </t>
  </si>
  <si>
    <t xml:space="preserve">65歳以上   </t>
    <phoneticPr fontId="17"/>
  </si>
  <si>
    <t xml:space="preserve">65～74歳    </t>
    <phoneticPr fontId="17"/>
  </si>
  <si>
    <t xml:space="preserve">75歳以上    </t>
    <phoneticPr fontId="17"/>
  </si>
  <si>
    <t>男</t>
    <rPh sb="0" eb="1">
      <t>オトコ</t>
    </rPh>
    <phoneticPr fontId="17"/>
  </si>
  <si>
    <t>15～19</t>
    <phoneticPr fontId="17"/>
  </si>
  <si>
    <t xml:space="preserve">歳  </t>
  </si>
  <si>
    <t>女</t>
    <rPh sb="0" eb="1">
      <t>オンナ</t>
    </rPh>
    <phoneticPr fontId="17"/>
  </si>
  <si>
    <t xml:space="preserve">15～19  </t>
    <phoneticPr fontId="17"/>
  </si>
  <si>
    <t>歳</t>
  </si>
  <si>
    <t>第５表　配偶関係、年齢（５歳階級）、男女別15歳以上人口</t>
    <rPh sb="0" eb="1">
      <t>ダイ</t>
    </rPh>
    <rPh sb="2" eb="3">
      <t>ヒョウ</t>
    </rPh>
    <rPh sb="4" eb="6">
      <t>ハイグウ</t>
    </rPh>
    <rPh sb="6" eb="8">
      <t>カンケイ</t>
    </rPh>
    <rPh sb="9" eb="11">
      <t>ネンレイ</t>
    </rPh>
    <rPh sb="13" eb="14">
      <t>サイ</t>
    </rPh>
    <rPh sb="14" eb="16">
      <t>カイキュウ</t>
    </rPh>
    <rPh sb="18" eb="20">
      <t>ダンジョ</t>
    </rPh>
    <rPh sb="20" eb="21">
      <t>ベツ</t>
    </rPh>
    <rPh sb="23" eb="24">
      <t>サイ</t>
    </rPh>
    <rPh sb="24" eb="26">
      <t>イジョウ</t>
    </rPh>
    <rPh sb="26" eb="28">
      <t>ジンコウ</t>
    </rPh>
    <phoneticPr fontId="2"/>
  </si>
  <si>
    <t>年　 　齢</t>
    <phoneticPr fontId="5"/>
  </si>
  <si>
    <t>総　　数</t>
    <phoneticPr fontId="5"/>
  </si>
  <si>
    <t>未　　婚</t>
    <phoneticPr fontId="5"/>
  </si>
  <si>
    <t>有 配 偶</t>
    <phoneticPr fontId="5"/>
  </si>
  <si>
    <t>死　　別</t>
    <phoneticPr fontId="5"/>
  </si>
  <si>
    <t>離　　別</t>
    <phoneticPr fontId="5"/>
  </si>
  <si>
    <t>総数</t>
    <phoneticPr fontId="5"/>
  </si>
  <si>
    <t>15～19</t>
    <phoneticPr fontId="5"/>
  </si>
  <si>
    <t>歳</t>
    <phoneticPr fontId="5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</si>
  <si>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</si>
  <si>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</si>
  <si>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</si>
  <si>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</si>
  <si>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</si>
  <si>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</si>
  <si>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</si>
  <si>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</si>
  <si>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</si>
  <si>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</si>
  <si>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</si>
  <si>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</si>
  <si>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</si>
  <si>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</si>
  <si>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</si>
  <si>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</si>
  <si>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phoneticPr fontId="5"/>
  </si>
  <si>
    <t>(再 掲）</t>
    <phoneticPr fontId="5"/>
  </si>
  <si>
    <t xml:space="preserve"> 65歳以上</t>
    <phoneticPr fontId="5"/>
  </si>
  <si>
    <t>75歳以上</t>
    <phoneticPr fontId="5"/>
  </si>
  <si>
    <t>85歳以上</t>
    <phoneticPr fontId="5"/>
  </si>
  <si>
    <t>　　（注）総数には、「不詳」を含む。</t>
    <rPh sb="3" eb="4">
      <t>チュウ</t>
    </rPh>
    <rPh sb="5" eb="7">
      <t>ソウスウ</t>
    </rPh>
    <rPh sb="11" eb="13">
      <t>フショウ</t>
    </rPh>
    <rPh sb="15" eb="16">
      <t>フク</t>
    </rPh>
    <phoneticPr fontId="2"/>
  </si>
  <si>
    <t>第６表　世帯人員別一般世帯数及び一般世帯人員</t>
    <rPh sb="0" eb="1">
      <t>ダイ</t>
    </rPh>
    <rPh sb="2" eb="3">
      <t>ヒョウ</t>
    </rPh>
    <rPh sb="4" eb="6">
      <t>セタイ</t>
    </rPh>
    <rPh sb="6" eb="8">
      <t>ジンイン</t>
    </rPh>
    <rPh sb="8" eb="9">
      <t>ベツ</t>
    </rPh>
    <rPh sb="9" eb="11">
      <t>イッパン</t>
    </rPh>
    <rPh sb="11" eb="14">
      <t>セタイスウ</t>
    </rPh>
    <rPh sb="14" eb="15">
      <t>オヨ</t>
    </rPh>
    <rPh sb="16" eb="18">
      <t>イッパン</t>
    </rPh>
    <rPh sb="18" eb="20">
      <t>セタイ</t>
    </rPh>
    <rPh sb="20" eb="22">
      <t>ジンイン</t>
    </rPh>
    <phoneticPr fontId="2"/>
  </si>
  <si>
    <t>（単位：世帯・人）</t>
    <rPh sb="1" eb="3">
      <t>タンイ</t>
    </rPh>
    <rPh sb="4" eb="6">
      <t>セタイ</t>
    </rPh>
    <rPh sb="7" eb="8">
      <t>ニン</t>
    </rPh>
    <phoneticPr fontId="2"/>
  </si>
  <si>
    <t>人　　　員</t>
    <rPh sb="0" eb="1">
      <t>ヒト</t>
    </rPh>
    <rPh sb="4" eb="5">
      <t>イン</t>
    </rPh>
    <phoneticPr fontId="2"/>
  </si>
  <si>
    <t>総　　数</t>
    <rPh sb="0" eb="4">
      <t>ソウスウ</t>
    </rPh>
    <phoneticPr fontId="2"/>
  </si>
  <si>
    <t>親族人員が</t>
    <rPh sb="0" eb="2">
      <t>シンゾク</t>
    </rPh>
    <rPh sb="2" eb="4">
      <t>ジンイン</t>
    </rPh>
    <phoneticPr fontId="2"/>
  </si>
  <si>
    <t>１人</t>
    <rPh sb="0" eb="2">
      <t>１ニン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</si>
  <si>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</si>
  <si>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</si>
  <si>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</si>
  <si>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</si>
  <si>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</si>
  <si>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７人以上</t>
    <rPh sb="1" eb="2">
      <t>ニン</t>
    </rPh>
    <rPh sb="2" eb="4">
      <t>イジョウ</t>
    </rPh>
    <phoneticPr fontId="2"/>
  </si>
  <si>
    <t>一般世帯数</t>
  </si>
  <si>
    <t>一般世帯人員</t>
  </si>
  <si>
    <t>６歳未満世帯員のいる一般世帯</t>
    <rPh sb="4" eb="6">
      <t>セタイ</t>
    </rPh>
    <rPh sb="6" eb="7">
      <t>イン</t>
    </rPh>
    <phoneticPr fontId="2"/>
  </si>
  <si>
    <t>世帯数</t>
  </si>
  <si>
    <t>世帯人員</t>
  </si>
  <si>
    <t>６歳未満世帯人員</t>
    <rPh sb="4" eb="6">
      <t>セタイ</t>
    </rPh>
    <phoneticPr fontId="2"/>
  </si>
  <si>
    <t>18歳未満世帯員のいる一般世帯</t>
    <rPh sb="5" eb="7">
      <t>セタイ</t>
    </rPh>
    <rPh sb="7" eb="8">
      <t>イン</t>
    </rPh>
    <phoneticPr fontId="2"/>
  </si>
  <si>
    <t>18歳未満世帯人員</t>
    <rPh sb="5" eb="7">
      <t>セタイ</t>
    </rPh>
    <phoneticPr fontId="2"/>
  </si>
  <si>
    <t>第７表　施設等の世帯の種類、世帯人員別施設等の世帯数及び施設等の世帯人員</t>
    <rPh sb="0" eb="1">
      <t>ダイ</t>
    </rPh>
    <rPh sb="2" eb="3">
      <t>ヒョウ</t>
    </rPh>
    <rPh sb="4" eb="6">
      <t>シセツ</t>
    </rPh>
    <rPh sb="6" eb="7">
      <t>トウ</t>
    </rPh>
    <rPh sb="8" eb="14">
      <t>セタイスウ</t>
    </rPh>
    <rPh sb="14" eb="16">
      <t>セタイ</t>
    </rPh>
    <rPh sb="16" eb="18">
      <t>ジンイン</t>
    </rPh>
    <rPh sb="18" eb="19">
      <t>ベツ</t>
    </rPh>
    <rPh sb="19" eb="21">
      <t>シセツ</t>
    </rPh>
    <rPh sb="21" eb="22">
      <t>トウ</t>
    </rPh>
    <rPh sb="23" eb="26">
      <t>セタイスウ</t>
    </rPh>
    <rPh sb="26" eb="27">
      <t>オヨ</t>
    </rPh>
    <rPh sb="28" eb="30">
      <t>シセツ</t>
    </rPh>
    <rPh sb="30" eb="31">
      <t>トウ</t>
    </rPh>
    <rPh sb="32" eb="34">
      <t>セタイ</t>
    </rPh>
    <rPh sb="34" eb="36">
      <t>ジンイン</t>
    </rPh>
    <phoneticPr fontId="2"/>
  </si>
  <si>
    <t>世　　　帯　　　数</t>
    <rPh sb="0" eb="1">
      <t>ヨ</t>
    </rPh>
    <rPh sb="4" eb="5">
      <t>オビ</t>
    </rPh>
    <rPh sb="8" eb="9">
      <t>カズ</t>
    </rPh>
    <phoneticPr fontId="2"/>
  </si>
  <si>
    <t>世　　帯　　人　　員</t>
    <rPh sb="0" eb="1">
      <t>ヨ</t>
    </rPh>
    <rPh sb="3" eb="4">
      <t>オビ</t>
    </rPh>
    <rPh sb="6" eb="7">
      <t>ジン</t>
    </rPh>
    <rPh sb="9" eb="10">
      <t>イン</t>
    </rPh>
    <phoneticPr fontId="2"/>
  </si>
  <si>
    <t>施設等の世帯の種類</t>
    <rPh sb="0" eb="2">
      <t>シセツ</t>
    </rPh>
    <rPh sb="2" eb="3">
      <t>トウ</t>
    </rPh>
    <rPh sb="4" eb="9">
      <t>セタイスウ</t>
    </rPh>
    <phoneticPr fontId="2"/>
  </si>
  <si>
    <t>世帯人員が</t>
    <rPh sb="0" eb="2">
      <t>セタイ</t>
    </rPh>
    <rPh sb="2" eb="4">
      <t>ジンイン</t>
    </rPh>
    <phoneticPr fontId="2"/>
  </si>
  <si>
    <t>１～４人</t>
    <rPh sb="3" eb="4">
      <t>ニン</t>
    </rPh>
    <phoneticPr fontId="2"/>
  </si>
  <si>
    <t>５～29</t>
    <phoneticPr fontId="2"/>
  </si>
  <si>
    <t>30～49</t>
    <phoneticPr fontId="2"/>
  </si>
  <si>
    <t>50人以上</t>
    <rPh sb="2" eb="3">
      <t>ニン</t>
    </rPh>
    <rPh sb="3" eb="5">
      <t>イジョウ</t>
    </rPh>
    <phoneticPr fontId="2"/>
  </si>
  <si>
    <t xml:space="preserve">総数   </t>
    <phoneticPr fontId="5"/>
  </si>
  <si>
    <t xml:space="preserve">寮･寄宿舎の学生･生徒    </t>
  </si>
  <si>
    <t xml:space="preserve">病院・療養所の入院者    </t>
  </si>
  <si>
    <t xml:space="preserve">社会施設の入所者    </t>
  </si>
  <si>
    <t xml:space="preserve">自衛隊営舎内居住者   </t>
  </si>
  <si>
    <t>-</t>
    <phoneticPr fontId="2"/>
  </si>
  <si>
    <t xml:space="preserve">矯正施設の入所者   </t>
  </si>
  <si>
    <t xml:space="preserve">その他    </t>
  </si>
  <si>
    <t>第８表　世帯の家族類型別一般世帯数及び一般世帯人員</t>
    <rPh sb="17" eb="18">
      <t>オヨ</t>
    </rPh>
    <phoneticPr fontId="2"/>
  </si>
  <si>
    <t>総　　数</t>
    <rPh sb="0" eb="1">
      <t>フサ</t>
    </rPh>
    <rPh sb="3" eb="4">
      <t>カズ</t>
    </rPh>
    <phoneticPr fontId="5"/>
  </si>
  <si>
    <t>　　　　　Ａ　親族のみの世帯</t>
    <phoneticPr fontId="5"/>
  </si>
  <si>
    <t>Ｂ</t>
    <phoneticPr fontId="5"/>
  </si>
  <si>
    <t>Ｃ</t>
    <phoneticPr fontId="5"/>
  </si>
  <si>
    <t xml:space="preserve">    Ⅰ   核   家   族   世   帯</t>
    <phoneticPr fontId="5"/>
  </si>
  <si>
    <t xml:space="preserve">       Ⅱ    核家族以外の世帯</t>
    <rPh sb="12" eb="15">
      <t>カクカゾク</t>
    </rPh>
    <rPh sb="15" eb="17">
      <t>イガイ</t>
    </rPh>
    <rPh sb="18" eb="20">
      <t>セタイ</t>
    </rPh>
    <phoneticPr fontId="5"/>
  </si>
  <si>
    <t>非親族
を含む
世　帯</t>
    <rPh sb="0" eb="1">
      <t>ヒ</t>
    </rPh>
    <rPh sb="1" eb="3">
      <t>シンゾク</t>
    </rPh>
    <rPh sb="5" eb="6">
      <t>フク</t>
    </rPh>
    <rPh sb="8" eb="9">
      <t>ヨ</t>
    </rPh>
    <rPh sb="10" eb="11">
      <t>オビ</t>
    </rPh>
    <phoneticPr fontId="5"/>
  </si>
  <si>
    <t>単  独
世  帯</t>
    <phoneticPr fontId="5"/>
  </si>
  <si>
    <t>夫婦のみ
の 世 帯</t>
    <phoneticPr fontId="5"/>
  </si>
  <si>
    <t>夫 婦 と
子供から
成る世帯</t>
    <phoneticPr fontId="5"/>
  </si>
  <si>
    <t>男 親 と
子供から
成る世帯</t>
    <phoneticPr fontId="5"/>
  </si>
  <si>
    <t>女 親 と
子供から
成る世帯</t>
    <phoneticPr fontId="5"/>
  </si>
  <si>
    <t>夫 婦 と
両親から
成る世帯</t>
    <phoneticPr fontId="5"/>
  </si>
  <si>
    <t>夫 婦 と
ひとり親
から成る
世    帯</t>
    <phoneticPr fontId="5"/>
  </si>
  <si>
    <t>夫婦，子
供と両親
から成る
世　　帯</t>
    <phoneticPr fontId="5"/>
  </si>
  <si>
    <t>夫婦，子
供とひと
り親 から
成る世帯</t>
    <rPh sb="16" eb="17">
      <t>ナ</t>
    </rPh>
    <phoneticPr fontId="5"/>
  </si>
  <si>
    <t>夫婦と他の
親族(親,
子供を含ま
ない)から
成る世帯</t>
    <rPh sb="3" eb="4">
      <t>タ</t>
    </rPh>
    <rPh sb="9" eb="10">
      <t>オヤ</t>
    </rPh>
    <rPh sb="12" eb="13">
      <t>コ</t>
    </rPh>
    <rPh sb="13" eb="14">
      <t>トモ</t>
    </rPh>
    <rPh sb="15" eb="16">
      <t>フク</t>
    </rPh>
    <phoneticPr fontId="5"/>
  </si>
  <si>
    <t>夫婦,子供
と他の親
族(親を含
まない)か
ら成る世帯</t>
    <rPh sb="3" eb="5">
      <t>コドモ</t>
    </rPh>
    <rPh sb="13" eb="14">
      <t>オヤ</t>
    </rPh>
    <rPh sb="15" eb="16">
      <t>フク</t>
    </rPh>
    <phoneticPr fontId="5"/>
  </si>
  <si>
    <t>夫婦,親と
他の親族(
子供を含
まない)か
ら成る世帯</t>
    <rPh sb="12" eb="14">
      <t>コドモ</t>
    </rPh>
    <rPh sb="15" eb="16">
      <t>フク</t>
    </rPh>
    <phoneticPr fontId="5"/>
  </si>
  <si>
    <t>夫婦,子供
,親と他の
親族から
成る世帯</t>
    <phoneticPr fontId="5"/>
  </si>
  <si>
    <t>兄弟姉妹
のみから
成る世帯</t>
    <phoneticPr fontId="5"/>
  </si>
  <si>
    <t>他に分類
されない
世    帯</t>
    <phoneticPr fontId="5"/>
  </si>
  <si>
    <t>世帯人員が</t>
    <rPh sb="0" eb="2">
      <t>セタイ</t>
    </rPh>
    <phoneticPr fontId="2"/>
  </si>
  <si>
    <t>1</t>
  </si>
  <si>
    <t>人</t>
  </si>
  <si>
    <t>-</t>
    <phoneticPr fontId="2"/>
  </si>
  <si>
    <t>2</t>
  </si>
  <si>
    <t>3</t>
  </si>
  <si>
    <t>4</t>
  </si>
  <si>
    <t>5</t>
  </si>
  <si>
    <t>6</t>
  </si>
  <si>
    <t>7</t>
  </si>
  <si>
    <t>人以上</t>
  </si>
  <si>
    <t>一般世帯人員</t>
    <rPh sb="4" eb="6">
      <t>ジンイン</t>
    </rPh>
    <phoneticPr fontId="2"/>
  </si>
  <si>
    <t>（再掲）</t>
    <rPh sb="1" eb="3">
      <t>サイケイ</t>
    </rPh>
    <phoneticPr fontId="2"/>
  </si>
  <si>
    <t>６歳未満のいる世帯</t>
    <rPh sb="0" eb="2">
      <t>６サイ</t>
    </rPh>
    <rPh sb="2" eb="4">
      <t>ミマン</t>
    </rPh>
    <rPh sb="7" eb="9">
      <t>セタイ</t>
    </rPh>
    <phoneticPr fontId="2"/>
  </si>
  <si>
    <t>世帯人員</t>
    <rPh sb="0" eb="2">
      <t>セタイ</t>
    </rPh>
    <rPh sb="2" eb="4">
      <t>ジンイン</t>
    </rPh>
    <phoneticPr fontId="2"/>
  </si>
  <si>
    <t>６歳未満世帯人員</t>
    <rPh sb="1" eb="4">
      <t>サイミマン</t>
    </rPh>
    <rPh sb="4" eb="6">
      <t>セタイ</t>
    </rPh>
    <rPh sb="6" eb="8">
      <t>ジンイン</t>
    </rPh>
    <phoneticPr fontId="2"/>
  </si>
  <si>
    <t>18歳未満のいる世帯</t>
    <rPh sb="2" eb="3">
      <t>６サイ</t>
    </rPh>
    <rPh sb="3" eb="5">
      <t>ミマン</t>
    </rPh>
    <rPh sb="8" eb="10">
      <t>セタイ</t>
    </rPh>
    <phoneticPr fontId="2"/>
  </si>
  <si>
    <t>18歳未満世帯人員</t>
    <rPh sb="2" eb="5">
      <t>サイミマン</t>
    </rPh>
    <rPh sb="5" eb="7">
      <t>セタイ</t>
    </rPh>
    <rPh sb="7" eb="9">
      <t>ジンイン</t>
    </rPh>
    <phoneticPr fontId="2"/>
  </si>
  <si>
    <t>母子世帯数</t>
    <rPh sb="0" eb="2">
      <t>ボシ</t>
    </rPh>
    <rPh sb="2" eb="4">
      <t>セタイ</t>
    </rPh>
    <rPh sb="4" eb="5">
      <t>スウ</t>
    </rPh>
    <phoneticPr fontId="2"/>
  </si>
  <si>
    <t>…</t>
    <phoneticPr fontId="2"/>
  </si>
  <si>
    <t>母子世帯人員</t>
    <rPh sb="0" eb="2">
      <t>ボシ</t>
    </rPh>
    <rPh sb="2" eb="4">
      <t>セタイ</t>
    </rPh>
    <rPh sb="4" eb="6">
      <t>ジンイン</t>
    </rPh>
    <phoneticPr fontId="2"/>
  </si>
  <si>
    <t>父子世帯数</t>
    <rPh sb="0" eb="2">
      <t>フシ</t>
    </rPh>
    <rPh sb="2" eb="4">
      <t>セタイ</t>
    </rPh>
    <rPh sb="4" eb="5">
      <t>スウ</t>
    </rPh>
    <phoneticPr fontId="2"/>
  </si>
  <si>
    <t>父子世帯人員</t>
    <rPh sb="0" eb="2">
      <t>フシ</t>
    </rPh>
    <rPh sb="2" eb="4">
      <t>セタイ</t>
    </rPh>
    <rPh sb="4" eb="6">
      <t>ジンイン</t>
    </rPh>
    <phoneticPr fontId="2"/>
  </si>
  <si>
    <t>　　（注）総数には、「不詳」を含む。</t>
  </si>
  <si>
    <t>第９表　世帯の家族類型、住宅の所有の関係別住宅に住む一般世帯数及び一般世帯人員</t>
    <rPh sb="9" eb="11">
      <t>ルイケイ</t>
    </rPh>
    <phoneticPr fontId="2"/>
  </si>
  <si>
    <t>再掲</t>
    <rPh sb="0" eb="2">
      <t>サイケイ</t>
    </rPh>
    <phoneticPr fontId="2"/>
  </si>
  <si>
    <t>３世代
世　帯</t>
    <rPh sb="1" eb="3">
      <t>セダイ</t>
    </rPh>
    <rPh sb="4" eb="5">
      <t>セイ</t>
    </rPh>
    <rPh sb="6" eb="7">
      <t>オビ</t>
    </rPh>
    <phoneticPr fontId="5"/>
  </si>
  <si>
    <t>住 宅 の 所 有 の 関 係</t>
    <rPh sb="0" eb="1">
      <t>ジュウ</t>
    </rPh>
    <rPh sb="2" eb="3">
      <t>タク</t>
    </rPh>
    <rPh sb="6" eb="7">
      <t>ショ</t>
    </rPh>
    <rPh sb="8" eb="9">
      <t>ユウ</t>
    </rPh>
    <rPh sb="12" eb="13">
      <t>セキ</t>
    </rPh>
    <rPh sb="14" eb="15">
      <t>カカリ</t>
    </rPh>
    <phoneticPr fontId="2"/>
  </si>
  <si>
    <t>夫婦，子
供と両親
から成る
世帯</t>
    <phoneticPr fontId="5"/>
  </si>
  <si>
    <t>夫婦，子
供とひと
り親から
成る世帯</t>
    <rPh sb="15" eb="16">
      <t>ナ</t>
    </rPh>
    <phoneticPr fontId="5"/>
  </si>
  <si>
    <t>夫婦と他
の親族(親
,子供を含
まない)か
ら成る世帯</t>
    <rPh sb="3" eb="4">
      <t>タ</t>
    </rPh>
    <rPh sb="9" eb="10">
      <t>オヤ</t>
    </rPh>
    <rPh sb="12" eb="13">
      <t>コ</t>
    </rPh>
    <rPh sb="13" eb="14">
      <t>トモ</t>
    </rPh>
    <rPh sb="15" eb="16">
      <t>フク</t>
    </rPh>
    <phoneticPr fontId="5"/>
  </si>
  <si>
    <t>他に分類
されない
世　　帯</t>
    <phoneticPr fontId="5"/>
  </si>
  <si>
    <t>住宅に住む一般世帯数</t>
    <rPh sb="0" eb="2">
      <t>ジュウタク</t>
    </rPh>
    <rPh sb="3" eb="4">
      <t>ス</t>
    </rPh>
    <rPh sb="5" eb="7">
      <t>イッパン</t>
    </rPh>
    <rPh sb="7" eb="10">
      <t>セタイスウ</t>
    </rPh>
    <phoneticPr fontId="2"/>
  </si>
  <si>
    <t>　主世帯</t>
    <rPh sb="1" eb="2">
      <t>ヌシ</t>
    </rPh>
    <rPh sb="2" eb="4">
      <t>セタイ</t>
    </rPh>
    <phoneticPr fontId="2"/>
  </si>
  <si>
    <t>持ち家</t>
    <rPh sb="0" eb="3">
      <t>モチイエ</t>
    </rPh>
    <phoneticPr fontId="2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</si>
  <si>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</si>
  <si>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</si>
  <si>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</si>
  <si>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　間借り</t>
    <rPh sb="1" eb="3">
      <t>マガ</t>
    </rPh>
    <phoneticPr fontId="2"/>
  </si>
  <si>
    <t>住宅に住む一般世帯人員</t>
    <rPh sb="0" eb="2">
      <t>ジュウタク</t>
    </rPh>
    <rPh sb="3" eb="4">
      <t>ス</t>
    </rPh>
    <rPh sb="5" eb="7">
      <t>イッパン</t>
    </rPh>
    <rPh sb="7" eb="9">
      <t>セタイスウ</t>
    </rPh>
    <rPh sb="9" eb="11">
      <t>ジンイン</t>
    </rPh>
    <phoneticPr fontId="2"/>
  </si>
  <si>
    <t>第10表　住居の種類・住宅の所有の関係別一般世帯数、一般世帯人員</t>
    <rPh sb="5" eb="7">
      <t>ジュウキョ</t>
    </rPh>
    <rPh sb="8" eb="10">
      <t>シュルイ</t>
    </rPh>
    <phoneticPr fontId="2"/>
  </si>
  <si>
    <t>住居の種類・
住宅の所有の関係</t>
    <rPh sb="0" eb="2">
      <t>ジュウキョ</t>
    </rPh>
    <rPh sb="3" eb="5">
      <t>シュルイ</t>
    </rPh>
    <rPh sb="7" eb="9">
      <t>ジュウタク</t>
    </rPh>
    <rPh sb="10" eb="12">
      <t>ショユウ</t>
    </rPh>
    <rPh sb="13" eb="15">
      <t>カンケイ</t>
    </rPh>
    <phoneticPr fontId="2"/>
  </si>
  <si>
    <t>世帯数
(世帯)</t>
    <rPh sb="0" eb="3">
      <t>セタイスウ</t>
    </rPh>
    <rPh sb="5" eb="7">
      <t>セタイ</t>
    </rPh>
    <phoneticPr fontId="2"/>
  </si>
  <si>
    <t>世帯人員(人)</t>
    <rPh sb="0" eb="2">
      <t>セタイ</t>
    </rPh>
    <rPh sb="2" eb="4">
      <t>ジンイン</t>
    </rPh>
    <rPh sb="5" eb="6">
      <t>ニン</t>
    </rPh>
    <phoneticPr fontId="2"/>
  </si>
  <si>
    <t>１世帯
当たり
人員(人)</t>
    <rPh sb="1" eb="3">
      <t>セタイ</t>
    </rPh>
    <rPh sb="4" eb="5">
      <t>ア</t>
    </rPh>
    <rPh sb="8" eb="10">
      <t>ジンイン</t>
    </rPh>
    <rPh sb="11" eb="12">
      <t>ヒト</t>
    </rPh>
    <phoneticPr fontId="2"/>
  </si>
  <si>
    <t>一般世帯数</t>
    <rPh sb="0" eb="2">
      <t>イッパン</t>
    </rPh>
    <rPh sb="2" eb="5">
      <t>セタイスウ</t>
    </rPh>
    <phoneticPr fontId="2"/>
  </si>
  <si>
    <t>2.31</t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</si>
  <si>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セタイスウ</t>
    </rPh>
    <phoneticPr fontId="2"/>
  </si>
  <si>
    <t>2.32</t>
    <phoneticPr fontId="2"/>
  </si>
  <si>
    <t>主世帯</t>
    <rPh sb="0" eb="1">
      <t>ヌシ</t>
    </rPh>
    <rPh sb="1" eb="3">
      <t>セタイ</t>
    </rPh>
    <phoneticPr fontId="2"/>
  </si>
  <si>
    <t>2.63</t>
    <phoneticPr fontId="2"/>
  </si>
  <si>
    <t>1.91</t>
    <phoneticPr fontId="2"/>
  </si>
  <si>
    <t>1.72</t>
    <phoneticPr fontId="2"/>
  </si>
  <si>
    <t>1.64</t>
    <phoneticPr fontId="2"/>
  </si>
  <si>
    <t>間借り</t>
    <rPh sb="0" eb="2">
      <t>マガ</t>
    </rPh>
    <phoneticPr fontId="2"/>
  </si>
  <si>
    <t>1.88</t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</si>
  <si>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セタイスウ</t>
    </rPh>
    <phoneticPr fontId="2"/>
  </si>
  <si>
    <t>1.24</t>
    <phoneticPr fontId="2"/>
  </si>
  <si>
    <t>第11表　住宅の建て方、住宅の所有の関係別住宅に住む一般世帯数、一般世帯人員及び</t>
    <rPh sb="5" eb="7">
      <t>ジュウタク</t>
    </rPh>
    <rPh sb="8" eb="11">
      <t>タテカタ</t>
    </rPh>
    <rPh sb="21" eb="23">
      <t>ジュウタク</t>
    </rPh>
    <rPh sb="24" eb="25">
      <t>ス</t>
    </rPh>
    <rPh sb="38" eb="39">
      <t>オヨ</t>
    </rPh>
    <phoneticPr fontId="2"/>
  </si>
  <si>
    <t>　　　　住宅に住む主世帯の住宅の建て方</t>
    <rPh sb="4" eb="6">
      <t>ジュウタク</t>
    </rPh>
    <rPh sb="7" eb="8">
      <t>ス</t>
    </rPh>
    <rPh sb="9" eb="10">
      <t>ヌシ</t>
    </rPh>
    <rPh sb="10" eb="12">
      <t>セタイ</t>
    </rPh>
    <rPh sb="13" eb="15">
      <t>ジュウタク</t>
    </rPh>
    <rPh sb="16" eb="19">
      <t>タテカタ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</si>
  <si>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</si>
  <si>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ダテ</t>
    </rPh>
    <phoneticPr fontId="2"/>
  </si>
  <si>
    <t>共　同　住　宅</t>
    <rPh sb="0" eb="3">
      <t>キョウドウ</t>
    </rPh>
    <rPh sb="4" eb="7">
      <t>ジュウタク</t>
    </rPh>
    <phoneticPr fontId="2"/>
  </si>
  <si>
    <t>その他</t>
    <rPh sb="0" eb="3">
      <t>ソノタ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</si>
  <si>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</si>
  <si>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１・２
階　建</t>
    <rPh sb="4" eb="5">
      <t>カイ</t>
    </rPh>
    <rPh sb="6" eb="7">
      <t>ダテ</t>
    </rPh>
    <phoneticPr fontId="2"/>
  </si>
  <si>
    <t>３～５
階 建</t>
    <rPh sb="4" eb="5">
      <t>カイ</t>
    </rPh>
    <rPh sb="6" eb="7">
      <t>タ</t>
    </rPh>
    <phoneticPr fontId="2"/>
  </si>
  <si>
    <t>６～10
階 建</t>
    <rPh sb="5" eb="6">
      <t>カイ</t>
    </rPh>
    <rPh sb="7" eb="8">
      <t>タ</t>
    </rPh>
    <phoneticPr fontId="2"/>
  </si>
  <si>
    <t>11～14
階　建</t>
    <rPh sb="6" eb="7">
      <t>カイ</t>
    </rPh>
    <rPh sb="8" eb="9">
      <t>タ</t>
    </rPh>
    <phoneticPr fontId="5"/>
  </si>
  <si>
    <t>15階建
以　上</t>
    <rPh sb="2" eb="3">
      <t>カイ</t>
    </rPh>
    <rPh sb="3" eb="4">
      <t>ダテ</t>
    </rPh>
    <rPh sb="5" eb="8">
      <t>イジョウ</t>
    </rPh>
    <phoneticPr fontId="2"/>
  </si>
  <si>
    <t>住宅に住む一般世帯</t>
    <phoneticPr fontId="2"/>
  </si>
  <si>
    <t>持ち家</t>
  </si>
  <si>
    <t>公営・都市再生機構の借家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シャクヤ</t>
    </rPh>
    <phoneticPr fontId="2"/>
  </si>
  <si>
    <t>民営の借家</t>
  </si>
  <si>
    <t>給与住宅</t>
  </si>
  <si>
    <t>１世帯当たり人員</t>
    <phoneticPr fontId="2"/>
  </si>
  <si>
    <t>2.23</t>
    <phoneticPr fontId="2"/>
  </si>
  <si>
    <t>※総数に「不詳」を含む。</t>
    <rPh sb="1" eb="3">
      <t>ソウスウ</t>
    </rPh>
    <rPh sb="5" eb="7">
      <t>フショウ</t>
    </rPh>
    <rPh sb="9" eb="10">
      <t>フク</t>
    </rPh>
    <phoneticPr fontId="2"/>
  </si>
  <si>
    <t>第12表　65歳以上世帯員のいる一般世帯数、一般世帯人員及び65歳以上世帯人員</t>
    <rPh sb="0" eb="1">
      <t>ダイ</t>
    </rPh>
    <rPh sb="3" eb="4">
      <t>ヒョウ</t>
    </rPh>
    <rPh sb="7" eb="8">
      <t>サイ</t>
    </rPh>
    <rPh sb="8" eb="10">
      <t>イジョウ</t>
    </rPh>
    <rPh sb="10" eb="13">
      <t>セタイイン</t>
    </rPh>
    <rPh sb="16" eb="18">
      <t>イッパン</t>
    </rPh>
    <rPh sb="18" eb="21">
      <t>セタイスウ</t>
    </rPh>
    <rPh sb="22" eb="24">
      <t>イッパン</t>
    </rPh>
    <rPh sb="24" eb="26">
      <t>セタイ</t>
    </rPh>
    <rPh sb="26" eb="28">
      <t>ジンイン</t>
    </rPh>
    <rPh sb="28" eb="29">
      <t>オヨ</t>
    </rPh>
    <rPh sb="30" eb="33">
      <t>６５サイ</t>
    </rPh>
    <rPh sb="33" eb="35">
      <t>イジョウ</t>
    </rPh>
    <rPh sb="35" eb="37">
      <t>セタイ</t>
    </rPh>
    <rPh sb="37" eb="39">
      <t>ジンイン</t>
    </rPh>
    <phoneticPr fontId="2"/>
  </si>
  <si>
    <t>人　　員</t>
    <rPh sb="0" eb="1">
      <t>ヒト</t>
    </rPh>
    <rPh sb="3" eb="4">
      <t>イン</t>
    </rPh>
    <phoneticPr fontId="2"/>
  </si>
  <si>
    <t>１人</t>
    <rPh sb="1" eb="2">
      <t>ニン</t>
    </rPh>
    <phoneticPr fontId="2"/>
  </si>
  <si>
    <t>65歳以上世帯員のいる一般世帯</t>
    <rPh sb="2" eb="3">
      <t>サイ</t>
    </rPh>
    <rPh sb="3" eb="5">
      <t>イジョウ</t>
    </rPh>
    <rPh sb="5" eb="8">
      <t>セタイイン</t>
    </rPh>
    <rPh sb="11" eb="13">
      <t>イッパン</t>
    </rPh>
    <rPh sb="13" eb="15">
      <t>セタイスウ</t>
    </rPh>
    <phoneticPr fontId="2"/>
  </si>
  <si>
    <t>　世帯数</t>
    <rPh sb="1" eb="4">
      <t>セタイスウ</t>
    </rPh>
    <phoneticPr fontId="2"/>
  </si>
  <si>
    <t>　世帯人員</t>
    <rPh sb="1" eb="3">
      <t>セタイ</t>
    </rPh>
    <rPh sb="3" eb="5">
      <t>ジンイン</t>
    </rPh>
    <phoneticPr fontId="2"/>
  </si>
  <si>
    <t>　65歳以上世帯人員</t>
    <rPh sb="3" eb="4">
      <t>サイ</t>
    </rPh>
    <rPh sb="4" eb="6">
      <t>イジョウ</t>
    </rPh>
    <rPh sb="6" eb="8">
      <t>セタイ</t>
    </rPh>
    <rPh sb="8" eb="10">
      <t>ジンイン</t>
    </rPh>
    <phoneticPr fontId="2"/>
  </si>
  <si>
    <t>第13表　住居の種類、住宅の所有の関係別65歳以上世帯員のいる一般世帯数、一般世帯人員及び</t>
    <rPh sb="0" eb="1">
      <t>ダイ</t>
    </rPh>
    <rPh sb="3" eb="4">
      <t>ヒョウ</t>
    </rPh>
    <rPh sb="5" eb="7">
      <t>ジュウキョ</t>
    </rPh>
    <rPh sb="8" eb="10">
      <t>シュルイ</t>
    </rPh>
    <rPh sb="11" eb="13">
      <t>ジュウタク</t>
    </rPh>
    <rPh sb="14" eb="16">
      <t>ショユウ</t>
    </rPh>
    <rPh sb="17" eb="19">
      <t>カンケイ</t>
    </rPh>
    <rPh sb="19" eb="20">
      <t>ベツ</t>
    </rPh>
    <rPh sb="20" eb="23">
      <t>６５サイ</t>
    </rPh>
    <rPh sb="23" eb="25">
      <t>イジョウ</t>
    </rPh>
    <rPh sb="25" eb="27">
      <t>セタイ</t>
    </rPh>
    <rPh sb="27" eb="28">
      <t>イン</t>
    </rPh>
    <rPh sb="31" eb="33">
      <t>イッパン</t>
    </rPh>
    <rPh sb="33" eb="36">
      <t>セタイスウ</t>
    </rPh>
    <rPh sb="37" eb="39">
      <t>イッパン</t>
    </rPh>
    <rPh sb="39" eb="41">
      <t>セタイ</t>
    </rPh>
    <rPh sb="41" eb="43">
      <t>ジンイン</t>
    </rPh>
    <rPh sb="43" eb="44">
      <t>オヨ</t>
    </rPh>
    <phoneticPr fontId="2"/>
  </si>
  <si>
    <t>　　　　65歳以上世帯人員</t>
    <rPh sb="4" eb="7">
      <t>６５サイ</t>
    </rPh>
    <rPh sb="7" eb="9">
      <t>イジョウ</t>
    </rPh>
    <rPh sb="9" eb="11">
      <t>セタイ</t>
    </rPh>
    <rPh sb="11" eb="13">
      <t>ジンイン</t>
    </rPh>
    <phoneticPr fontId="2"/>
  </si>
  <si>
    <t>住居の種類、
住宅の所有の関係別</t>
    <rPh sb="0" eb="2">
      <t>ジュウキョ</t>
    </rPh>
    <rPh sb="3" eb="5">
      <t>シュルイ</t>
    </rPh>
    <rPh sb="7" eb="9">
      <t>ジュウタク</t>
    </rPh>
    <rPh sb="10" eb="12">
      <t>ショユウ</t>
    </rPh>
    <rPh sb="13" eb="15">
      <t>カンケイ</t>
    </rPh>
    <rPh sb="15" eb="16">
      <t>ベツ</t>
    </rPh>
    <phoneticPr fontId="2"/>
  </si>
  <si>
    <t>65歳以上
世帯人員</t>
    <rPh sb="2" eb="3">
      <t>サイ</t>
    </rPh>
    <rPh sb="3" eb="5">
      <t>イジョウ</t>
    </rPh>
    <rPh sb="6" eb="8">
      <t>セタイ</t>
    </rPh>
    <rPh sb="8" eb="10">
      <t>ジンイン</t>
    </rPh>
    <phoneticPr fontId="2"/>
  </si>
  <si>
    <t>１世帯
当たり
人　員</t>
    <rPh sb="1" eb="3">
      <t>セタイ</t>
    </rPh>
    <rPh sb="4" eb="5">
      <t>ア</t>
    </rPh>
    <rPh sb="8" eb="11">
      <t>ジンイン</t>
    </rPh>
    <phoneticPr fontId="2"/>
  </si>
  <si>
    <t xml:space="preserve"> 住宅に住む一般世帯</t>
    <rPh sb="1" eb="3">
      <t>ジュウタク</t>
    </rPh>
    <rPh sb="4" eb="5">
      <t>ス</t>
    </rPh>
    <rPh sb="6" eb="8">
      <t>イッパン</t>
    </rPh>
    <rPh sb="8" eb="10">
      <t>セタイスウ</t>
    </rPh>
    <phoneticPr fontId="2"/>
  </si>
  <si>
    <t xml:space="preserve">  主世帯</t>
    <rPh sb="2" eb="3">
      <t>ヌシ</t>
    </rPh>
    <rPh sb="3" eb="5">
      <t>セタイ</t>
    </rPh>
    <phoneticPr fontId="2"/>
  </si>
  <si>
    <t>　 持ち家</t>
    <rPh sb="2" eb="5">
      <t>モチイエ</t>
    </rPh>
    <phoneticPr fontId="2"/>
  </si>
  <si>
    <t>　  公営・都市再生機構・公社の借家</t>
    <rPh sb="3" eb="5">
      <t>コウエイ</t>
    </rPh>
    <rPh sb="6" eb="8">
      <t>トシ</t>
    </rPh>
    <rPh sb="8" eb="10">
      <t>サイセイ</t>
    </rPh>
    <rPh sb="10" eb="12">
      <t>キコウ</t>
    </rPh>
    <rPh sb="13" eb="15">
      <t>コウシャ</t>
    </rPh>
    <rPh sb="16" eb="18">
      <t>シャクヤ</t>
    </rPh>
    <phoneticPr fontId="2"/>
  </si>
  <si>
    <t>　 民営の借家</t>
    <rPh sb="2" eb="4">
      <t>ミンエイ</t>
    </rPh>
    <rPh sb="5" eb="7">
      <t>シャクヤ</t>
    </rPh>
    <phoneticPr fontId="2"/>
  </si>
  <si>
    <t>　 給与住宅</t>
    <rPh sb="2" eb="4">
      <t>キュウヨ</t>
    </rPh>
    <rPh sb="4" eb="6">
      <t>ジュウタク</t>
    </rPh>
    <phoneticPr fontId="2"/>
  </si>
  <si>
    <t xml:space="preserve"> 住宅以外に住む一般世帯</t>
    <rPh sb="1" eb="3">
      <t>ジュウタク</t>
    </rPh>
    <rPh sb="3" eb="5">
      <t>イガイ</t>
    </rPh>
    <rPh sb="6" eb="7">
      <t>ス</t>
    </rPh>
    <rPh sb="8" eb="10">
      <t>イッパン</t>
    </rPh>
    <rPh sb="10" eb="12">
      <t>セタイスウ</t>
    </rPh>
    <phoneticPr fontId="2"/>
  </si>
  <si>
    <t>第14表　世帯人員、住宅の所有の関係別住宅に住む65歳以上世帯員のいる一般世帯数</t>
    <rPh sb="0" eb="1">
      <t>ダイ</t>
    </rPh>
    <rPh sb="3" eb="4">
      <t>ヒョウ</t>
    </rPh>
    <rPh sb="5" eb="7">
      <t>セタイ</t>
    </rPh>
    <rPh sb="7" eb="9">
      <t>ジンイン</t>
    </rPh>
    <rPh sb="10" eb="12">
      <t>ジュウタク</t>
    </rPh>
    <rPh sb="13" eb="15">
      <t>ショユウ</t>
    </rPh>
    <rPh sb="16" eb="18">
      <t>カンケイ</t>
    </rPh>
    <rPh sb="18" eb="19">
      <t>ベツ</t>
    </rPh>
    <rPh sb="19" eb="21">
      <t>ジュウタク</t>
    </rPh>
    <rPh sb="22" eb="23">
      <t>ス</t>
    </rPh>
    <rPh sb="26" eb="27">
      <t>サイ</t>
    </rPh>
    <rPh sb="27" eb="29">
      <t>イジョウ</t>
    </rPh>
    <rPh sb="29" eb="32">
      <t>セタイイン</t>
    </rPh>
    <rPh sb="35" eb="37">
      <t>イッパン</t>
    </rPh>
    <rPh sb="37" eb="40">
      <t>セタイスウ</t>
    </rPh>
    <phoneticPr fontId="2"/>
  </si>
  <si>
    <t>(単位：世帯)</t>
    <rPh sb="1" eb="3">
      <t>タンイ</t>
    </rPh>
    <rPh sb="4" eb="6">
      <t>セタイ</t>
    </rPh>
    <phoneticPr fontId="2"/>
  </si>
  <si>
    <t>住宅の所有の関係別</t>
    <rPh sb="0" eb="2">
      <t>ジュウタク</t>
    </rPh>
    <rPh sb="3" eb="5">
      <t>ショユウ</t>
    </rPh>
    <rPh sb="6" eb="8">
      <t>カンケイ</t>
    </rPh>
    <rPh sb="8" eb="9">
      <t>ベツ</t>
    </rPh>
    <phoneticPr fontId="2"/>
  </si>
  <si>
    <t>住宅に住む65歳以上世帯員</t>
    <rPh sb="0" eb="2">
      <t>ジュウタク</t>
    </rPh>
    <rPh sb="3" eb="4">
      <t>ス</t>
    </rPh>
    <rPh sb="7" eb="8">
      <t>サイ</t>
    </rPh>
    <rPh sb="8" eb="10">
      <t>イジョウ</t>
    </rPh>
    <rPh sb="10" eb="13">
      <t>セタイイン</t>
    </rPh>
    <phoneticPr fontId="2"/>
  </si>
  <si>
    <t>のいる一般世帯</t>
    <rPh sb="3" eb="5">
      <t>イッパン</t>
    </rPh>
    <rPh sb="5" eb="7">
      <t>セタイスウ</t>
    </rPh>
    <phoneticPr fontId="2"/>
  </si>
  <si>
    <t>　 公営・都市再生機構・公社の借家</t>
    <rPh sb="2" eb="4">
      <t>コウエイ</t>
    </rPh>
    <rPh sb="5" eb="7">
      <t>トシ</t>
    </rPh>
    <rPh sb="7" eb="9">
      <t>サイセイ</t>
    </rPh>
    <rPh sb="9" eb="11">
      <t>キコウ</t>
    </rPh>
    <rPh sb="12" eb="14">
      <t>コウシャ</t>
    </rPh>
    <rPh sb="15" eb="17">
      <t>シャクヤ</t>
    </rPh>
    <phoneticPr fontId="2"/>
  </si>
  <si>
    <t>第15表  世帯の家族類型別65歳以上世帯員のいる一般世帯数、一般世帯人員及び65歳以上世帯人員</t>
    <rPh sb="19" eb="22">
      <t>セタイイン</t>
    </rPh>
    <rPh sb="44" eb="46">
      <t>セタイ</t>
    </rPh>
    <phoneticPr fontId="2"/>
  </si>
  <si>
    <t xml:space="preserve">    Ａ　親族のみの世帯</t>
    <phoneticPr fontId="5"/>
  </si>
  <si>
    <t xml:space="preserve">      Ⅰ   核   家   族   世   帯</t>
    <phoneticPr fontId="5"/>
  </si>
  <si>
    <t>　　　Ⅱ　核家族以外の世帯</t>
    <rPh sb="5" eb="8">
      <t>カクカゾク</t>
    </rPh>
    <rPh sb="8" eb="10">
      <t>イガイ</t>
    </rPh>
    <rPh sb="11" eb="13">
      <t>セタイ</t>
    </rPh>
    <phoneticPr fontId="5"/>
  </si>
  <si>
    <t>非親族
を含む
世　帯</t>
    <rPh sb="0" eb="1">
      <t>ヒ</t>
    </rPh>
    <rPh sb="1" eb="3">
      <t>シンゾク</t>
    </rPh>
    <rPh sb="5" eb="6">
      <t>フク</t>
    </rPh>
    <phoneticPr fontId="2"/>
  </si>
  <si>
    <t>単 独
世 帯</t>
    <phoneticPr fontId="5"/>
  </si>
  <si>
    <t>世  帯  人  員</t>
    <rPh sb="0" eb="1">
      <t>ヨ</t>
    </rPh>
    <rPh sb="3" eb="4">
      <t>オビ</t>
    </rPh>
    <rPh sb="6" eb="7">
      <t>ジン</t>
    </rPh>
    <rPh sb="9" eb="10">
      <t>イン</t>
    </rPh>
    <phoneticPr fontId="2"/>
  </si>
  <si>
    <t>夫婦，子
供と両親
から成る
世    帯</t>
    <phoneticPr fontId="5"/>
  </si>
  <si>
    <t>夫婦,子供
と他の親族
(親を含ま
ない)から
成る世帯</t>
    <rPh sb="3" eb="5">
      <t>コドモ</t>
    </rPh>
    <rPh sb="13" eb="14">
      <t>オヤ</t>
    </rPh>
    <rPh sb="15" eb="16">
      <t>フク</t>
    </rPh>
    <phoneticPr fontId="5"/>
  </si>
  <si>
    <t>夫婦,親と
他の親族(
子供を含ま
ない)から
成る世帯</t>
    <rPh sb="12" eb="14">
      <t>コドモ</t>
    </rPh>
    <rPh sb="15" eb="16">
      <t>フク</t>
    </rPh>
    <phoneticPr fontId="5"/>
  </si>
  <si>
    <t>夫婦,子供,
親と他の
親族から
成る世帯</t>
    <phoneticPr fontId="5"/>
  </si>
  <si>
    <t>65歳以上世帯員のいる一般世帯</t>
    <rPh sb="5" eb="7">
      <t>セタイ</t>
    </rPh>
    <rPh sb="7" eb="8">
      <t>イン</t>
    </rPh>
    <phoneticPr fontId="2"/>
  </si>
  <si>
    <t xml:space="preserve">世帯数    </t>
  </si>
  <si>
    <t xml:space="preserve">世帯人員    </t>
  </si>
  <si>
    <t xml:space="preserve">65歳以上世帯人員    </t>
    <rPh sb="5" eb="7">
      <t>セタイ</t>
    </rPh>
    <phoneticPr fontId="2"/>
  </si>
  <si>
    <t>75歳以上世帯員のいる一般世帯</t>
    <rPh sb="5" eb="8">
      <t>セタイイン</t>
    </rPh>
    <phoneticPr fontId="2"/>
  </si>
  <si>
    <t xml:space="preserve">75歳以上世帯人員    </t>
    <rPh sb="5" eb="7">
      <t>セタイ</t>
    </rPh>
    <phoneticPr fontId="2"/>
  </si>
  <si>
    <t>85歳以上世帯員のいる一般世帯</t>
    <rPh sb="5" eb="7">
      <t>セタイ</t>
    </rPh>
    <rPh sb="7" eb="8">
      <t>イン</t>
    </rPh>
    <phoneticPr fontId="2"/>
  </si>
  <si>
    <t xml:space="preserve">85歳以上世帯人員    </t>
    <rPh sb="5" eb="7">
      <t>セタイ</t>
    </rPh>
    <phoneticPr fontId="2"/>
  </si>
  <si>
    <t>第16表　住宅の建て方別住宅に住む一般世帯数、一般世帯人員及び65歳以上世帯員のいる世帯数、</t>
    <rPh sb="0" eb="1">
      <t>ダイ</t>
    </rPh>
    <rPh sb="3" eb="4">
      <t>ヒョウ</t>
    </rPh>
    <rPh sb="5" eb="7">
      <t>ジュウタク</t>
    </rPh>
    <rPh sb="8" eb="11">
      <t>タテカタ</t>
    </rPh>
    <rPh sb="11" eb="12">
      <t>ベツ</t>
    </rPh>
    <rPh sb="12" eb="14">
      <t>ジュウタク</t>
    </rPh>
    <rPh sb="15" eb="16">
      <t>ス</t>
    </rPh>
    <rPh sb="17" eb="19">
      <t>イッパン</t>
    </rPh>
    <rPh sb="19" eb="21">
      <t>セタイ</t>
    </rPh>
    <rPh sb="21" eb="22">
      <t>スウ</t>
    </rPh>
    <rPh sb="23" eb="25">
      <t>イッパン</t>
    </rPh>
    <rPh sb="25" eb="27">
      <t>セタイ</t>
    </rPh>
    <rPh sb="27" eb="29">
      <t>ジンイン</t>
    </rPh>
    <rPh sb="29" eb="30">
      <t>オヨ</t>
    </rPh>
    <rPh sb="33" eb="36">
      <t>サイイジョウ</t>
    </rPh>
    <rPh sb="36" eb="39">
      <t>セタイイン</t>
    </rPh>
    <rPh sb="42" eb="45">
      <t>セタイスウ</t>
    </rPh>
    <phoneticPr fontId="2"/>
  </si>
  <si>
    <t>第18表　夫の年齢（５歳階級）、妻の年齢（５歳階級）別高齢夫婦世帯数</t>
    <rPh sb="0" eb="1">
      <t>ダイ</t>
    </rPh>
    <rPh sb="3" eb="4">
      <t>ヒョウ</t>
    </rPh>
    <rPh sb="5" eb="6">
      <t>オット</t>
    </rPh>
    <rPh sb="7" eb="9">
      <t>ネンレイ</t>
    </rPh>
    <rPh sb="11" eb="12">
      <t>サイ</t>
    </rPh>
    <rPh sb="12" eb="14">
      <t>カイキュウ</t>
    </rPh>
    <rPh sb="16" eb="17">
      <t>ツマ</t>
    </rPh>
    <rPh sb="18" eb="20">
      <t>ネンレイ</t>
    </rPh>
    <rPh sb="22" eb="23">
      <t>サイ</t>
    </rPh>
    <rPh sb="23" eb="25">
      <t>カイキュウ</t>
    </rPh>
    <rPh sb="26" eb="27">
      <t>ベツ</t>
    </rPh>
    <rPh sb="27" eb="29">
      <t>コウレイ</t>
    </rPh>
    <rPh sb="29" eb="31">
      <t>フウフ</t>
    </rPh>
    <rPh sb="31" eb="34">
      <t>セタイスウ</t>
    </rPh>
    <phoneticPr fontId="2"/>
  </si>
  <si>
    <t>　　　　65歳以上世帯員のいる世帯人員、65歳以上世帯人員</t>
    <rPh sb="25" eb="27">
      <t>セタイ</t>
    </rPh>
    <rPh sb="27" eb="29">
      <t>ジンイン</t>
    </rPh>
    <phoneticPr fontId="2"/>
  </si>
  <si>
    <t>（単位：世帯)</t>
    <phoneticPr fontId="2"/>
  </si>
  <si>
    <t>(単位：世帯・人)</t>
    <rPh sb="1" eb="3">
      <t>タンイ</t>
    </rPh>
    <rPh sb="4" eb="6">
      <t>セタイ</t>
    </rPh>
    <rPh sb="7" eb="8">
      <t>ニン</t>
    </rPh>
    <phoneticPr fontId="2"/>
  </si>
  <si>
    <t>夫 の 年 齢
（５歳階級）</t>
    <rPh sb="0" eb="1">
      <t>オット</t>
    </rPh>
    <rPh sb="4" eb="5">
      <t>トシ</t>
    </rPh>
    <rPh sb="6" eb="7">
      <t>ヨワイ</t>
    </rPh>
    <rPh sb="10" eb="11">
      <t>サイ</t>
    </rPh>
    <rPh sb="11" eb="13">
      <t>カイキュウ</t>
    </rPh>
    <phoneticPr fontId="2"/>
  </si>
  <si>
    <t>妻　　が　　60　　歳　　以　　上</t>
    <rPh sb="0" eb="1">
      <t>ツマ</t>
    </rPh>
    <rPh sb="10" eb="11">
      <t>サイ</t>
    </rPh>
    <rPh sb="13" eb="14">
      <t>イ</t>
    </rPh>
    <rPh sb="16" eb="17">
      <t>ジョウ</t>
    </rPh>
    <phoneticPr fontId="2"/>
  </si>
  <si>
    <t>（別掲）</t>
    <rPh sb="1" eb="3">
      <t>ベッケイ</t>
    </rPh>
    <phoneticPr fontId="2"/>
  </si>
  <si>
    <t>住 宅 の 建 て 方</t>
    <rPh sb="0" eb="1">
      <t>ジュウ</t>
    </rPh>
    <rPh sb="2" eb="3">
      <t>タク</t>
    </rPh>
    <rPh sb="6" eb="7">
      <t>ケン</t>
    </rPh>
    <rPh sb="10" eb="11">
      <t>カタ</t>
    </rPh>
    <phoneticPr fontId="2"/>
  </si>
  <si>
    <t>一般世帯</t>
    <rPh sb="0" eb="2">
      <t>イッパン</t>
    </rPh>
    <rPh sb="2" eb="4">
      <t>セタイ</t>
    </rPh>
    <phoneticPr fontId="2"/>
  </si>
  <si>
    <t>65歳以上世帯員がいる世帯</t>
    <rPh sb="2" eb="3">
      <t>サイ</t>
    </rPh>
    <rPh sb="3" eb="5">
      <t>イジョウ</t>
    </rPh>
    <rPh sb="5" eb="8">
      <t>セタイイン</t>
    </rPh>
    <rPh sb="11" eb="13">
      <t>セタイ</t>
    </rPh>
    <phoneticPr fontId="2"/>
  </si>
  <si>
    <t>総 数</t>
    <phoneticPr fontId="2"/>
  </si>
  <si>
    <t>60～64歳</t>
    <phoneticPr fontId="2"/>
  </si>
  <si>
    <t>85歳以上</t>
  </si>
  <si>
    <t>妻が
60歳
未満</t>
    <rPh sb="0" eb="1">
      <t>ツマ</t>
    </rPh>
    <rPh sb="5" eb="6">
      <t>サイ</t>
    </rPh>
    <rPh sb="7" eb="9">
      <t>ミマン</t>
    </rPh>
    <phoneticPr fontId="2"/>
  </si>
  <si>
    <t>夫が 65～69歳</t>
    <rPh sb="0" eb="1">
      <t>オット</t>
    </rPh>
    <phoneticPr fontId="2"/>
  </si>
  <si>
    <t xml:space="preserve">     70～74歳</t>
    <rPh sb="10" eb="11">
      <t>サイ</t>
    </rPh>
    <phoneticPr fontId="2"/>
  </si>
  <si>
    <t>共同住宅</t>
    <rPh sb="0" eb="2">
      <t>キョウドウ</t>
    </rPh>
    <rPh sb="2" eb="4">
      <t>ジュウタク</t>
    </rPh>
    <phoneticPr fontId="2"/>
  </si>
  <si>
    <t xml:space="preserve">     75～79歳</t>
    <rPh sb="10" eb="11">
      <t>サイ</t>
    </rPh>
    <phoneticPr fontId="2"/>
  </si>
  <si>
    <t>１・２階建</t>
    <rPh sb="3" eb="4">
      <t>カイ</t>
    </rPh>
    <rPh sb="4" eb="5">
      <t>ダテ</t>
    </rPh>
    <phoneticPr fontId="2"/>
  </si>
  <si>
    <t xml:space="preserve">     80～84歳</t>
    <rPh sb="10" eb="11">
      <t>サイ</t>
    </rPh>
    <phoneticPr fontId="2"/>
  </si>
  <si>
    <t>３～５階建</t>
    <rPh sb="3" eb="4">
      <t>カイ</t>
    </rPh>
    <rPh sb="4" eb="5">
      <t>ダテ</t>
    </rPh>
    <phoneticPr fontId="2"/>
  </si>
  <si>
    <t xml:space="preserve">     85歳以上</t>
    <rPh sb="7" eb="10">
      <t>サイイジョウ</t>
    </rPh>
    <phoneticPr fontId="2"/>
  </si>
  <si>
    <t>６階建以上</t>
    <rPh sb="0" eb="3">
      <t>６カイダ</t>
    </rPh>
    <rPh sb="3" eb="5">
      <t>イジョウ</t>
    </rPh>
    <phoneticPr fontId="2"/>
  </si>
  <si>
    <t>夫が 60歳未満</t>
    <rPh sb="0" eb="1">
      <t>オット</t>
    </rPh>
    <phoneticPr fontId="2"/>
  </si>
  <si>
    <t xml:space="preserve">     60～64歳</t>
    <rPh sb="10" eb="11">
      <t>サイ</t>
    </rPh>
    <phoneticPr fontId="2"/>
  </si>
  <si>
    <t>第17表　年齢（５歳階級）、男女別高齢単身者数</t>
    <rPh sb="0" eb="1">
      <t>ダイ</t>
    </rPh>
    <rPh sb="3" eb="4">
      <t>ヒョウ</t>
    </rPh>
    <rPh sb="5" eb="7">
      <t>ネンレイ</t>
    </rPh>
    <rPh sb="9" eb="10">
      <t>サイ</t>
    </rPh>
    <rPh sb="10" eb="12">
      <t>カイキュウ</t>
    </rPh>
    <rPh sb="14" eb="16">
      <t>ダンジョ</t>
    </rPh>
    <rPh sb="16" eb="17">
      <t>ベツ</t>
    </rPh>
    <rPh sb="17" eb="19">
      <t>コウレイ</t>
    </rPh>
    <rPh sb="19" eb="22">
      <t>タンシンシャ</t>
    </rPh>
    <rPh sb="22" eb="23">
      <t>スウ</t>
    </rPh>
    <phoneticPr fontId="2"/>
  </si>
  <si>
    <t>第19表　国籍（13区分）、男女別外国人数</t>
    <rPh sb="0" eb="1">
      <t>ダイ</t>
    </rPh>
    <rPh sb="3" eb="4">
      <t>ヒョウ</t>
    </rPh>
    <rPh sb="5" eb="7">
      <t>コクセキ</t>
    </rPh>
    <rPh sb="10" eb="12">
      <t>クブン</t>
    </rPh>
    <rPh sb="14" eb="16">
      <t>ダンジョ</t>
    </rPh>
    <rPh sb="16" eb="17">
      <t>ベツ</t>
    </rPh>
    <rPh sb="17" eb="19">
      <t>ガイコク</t>
    </rPh>
    <rPh sb="19" eb="20">
      <t>ジン</t>
    </rPh>
    <rPh sb="20" eb="21">
      <t>スウ</t>
    </rPh>
    <phoneticPr fontId="2"/>
  </si>
  <si>
    <t>高齢単身者の男女</t>
    <rPh sb="0" eb="2">
      <t>コウレイ</t>
    </rPh>
    <rPh sb="2" eb="5">
      <t>タンシンシャ</t>
    </rPh>
    <rPh sb="6" eb="8">
      <t>ダンジョ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</si>
  <si>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</si>
  <si>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</si>
  <si>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</si>
  <si>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</si>
  <si>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85歳以上</t>
    <rPh sb="2" eb="5">
      <t>サイイジョウ</t>
    </rPh>
    <phoneticPr fontId="2"/>
  </si>
  <si>
    <t>（別掲）
60歳以上</t>
    <rPh sb="1" eb="2">
      <t>ベツ</t>
    </rPh>
    <rPh sb="2" eb="3">
      <t>ケイサイ</t>
    </rPh>
    <rPh sb="7" eb="8">
      <t>サイ</t>
    </rPh>
    <rPh sb="8" eb="10">
      <t>イジョウ</t>
    </rPh>
    <phoneticPr fontId="2"/>
  </si>
  <si>
    <t>地　域
男　女</t>
    <rPh sb="0" eb="3">
      <t>チイキ</t>
    </rPh>
    <rPh sb="4" eb="7">
      <t>ダンジョ</t>
    </rPh>
    <phoneticPr fontId="2"/>
  </si>
  <si>
    <t>韓国,
朝鮮</t>
    <rPh sb="4" eb="6">
      <t>チョウセン</t>
    </rPh>
    <phoneticPr fontId="2"/>
  </si>
  <si>
    <t>中  国</t>
  </si>
  <si>
    <t>東南アジア</t>
    <rPh sb="0" eb="2">
      <t>トウナン</t>
    </rPh>
    <phoneticPr fontId="2"/>
  </si>
  <si>
    <t>インド</t>
    <phoneticPr fontId="2"/>
  </si>
  <si>
    <t>ネパール</t>
    <phoneticPr fontId="2"/>
  </si>
  <si>
    <t>イギリス</t>
  </si>
  <si>
    <t>アメリカ</t>
    <phoneticPr fontId="2"/>
  </si>
  <si>
    <t>ブラジル</t>
  </si>
  <si>
    <t>ペルー</t>
  </si>
  <si>
    <t>その他</t>
  </si>
  <si>
    <t>フィリピン</t>
    <phoneticPr fontId="2"/>
  </si>
  <si>
    <t>タ  イ</t>
    <phoneticPr fontId="2"/>
  </si>
  <si>
    <t>ｲﾝﾄﾞﾈｼｱ</t>
    <phoneticPr fontId="2"/>
  </si>
  <si>
    <t>ベトナム</t>
    <phoneticPr fontId="2"/>
  </si>
  <si>
    <t>65歳以上の高齢単身者</t>
    <rPh sb="2" eb="5">
      <t>サイイジョウ</t>
    </rPh>
    <rPh sb="6" eb="8">
      <t>コウレイ</t>
    </rPh>
    <rPh sb="8" eb="11">
      <t>タンシンシャ</t>
    </rPh>
    <phoneticPr fontId="2"/>
  </si>
  <si>
    <t>第20表　産業（大分類）、従業上の地位、男女別15歳以上就業者数</t>
    <rPh sb="0" eb="1">
      <t>ダイ</t>
    </rPh>
    <rPh sb="3" eb="4">
      <t>ヒョウ</t>
    </rPh>
    <rPh sb="5" eb="7">
      <t>サンギョウ</t>
    </rPh>
    <rPh sb="8" eb="11">
      <t>ダイブンルイ</t>
    </rPh>
    <rPh sb="13" eb="15">
      <t>ジュウギョウ</t>
    </rPh>
    <rPh sb="15" eb="16">
      <t>ジョウ</t>
    </rPh>
    <rPh sb="17" eb="19">
      <t>チイ</t>
    </rPh>
    <rPh sb="20" eb="22">
      <t>ダンジョ</t>
    </rPh>
    <rPh sb="22" eb="23">
      <t>ベツ</t>
    </rPh>
    <rPh sb="23" eb="28">
      <t>１５サイイジョウ</t>
    </rPh>
    <rPh sb="28" eb="31">
      <t>シュウギョウシャ</t>
    </rPh>
    <rPh sb="31" eb="32">
      <t>スウ</t>
    </rPh>
    <phoneticPr fontId="2"/>
  </si>
  <si>
    <t>(単位：人)</t>
    <rPh sb="1" eb="3">
      <t>タンイ</t>
    </rPh>
    <rPh sb="4" eb="5">
      <t>ニン</t>
    </rPh>
    <phoneticPr fontId="2"/>
  </si>
  <si>
    <t>産業大分類</t>
    <rPh sb="0" eb="2">
      <t>サンギョウ</t>
    </rPh>
    <rPh sb="2" eb="5">
      <t>ダイブンルイ</t>
    </rPh>
    <phoneticPr fontId="2"/>
  </si>
  <si>
    <t>総 数</t>
    <rPh sb="0" eb="1">
      <t>フサ</t>
    </rPh>
    <rPh sb="2" eb="3">
      <t>カズ</t>
    </rPh>
    <phoneticPr fontId="2"/>
  </si>
  <si>
    <t>雇用者</t>
    <rPh sb="0" eb="3">
      <t>コヨウシャ</t>
    </rPh>
    <phoneticPr fontId="2"/>
  </si>
  <si>
    <t>役 員</t>
    <rPh sb="0" eb="1">
      <t>エキ</t>
    </rPh>
    <rPh sb="2" eb="3">
      <t>イン</t>
    </rPh>
    <phoneticPr fontId="2"/>
  </si>
  <si>
    <t>雇 人 の
ある業主</t>
    <rPh sb="0" eb="1">
      <t>ヤト</t>
    </rPh>
    <rPh sb="2" eb="3">
      <t>ヒト</t>
    </rPh>
    <rPh sb="8" eb="10">
      <t>ギョウシュ</t>
    </rPh>
    <phoneticPr fontId="2"/>
  </si>
  <si>
    <t>雇 人 の
ない業主</t>
    <rPh sb="0" eb="1">
      <t>ヤト</t>
    </rPh>
    <rPh sb="2" eb="3">
      <t>ヒト</t>
    </rPh>
    <rPh sb="8" eb="10">
      <t>ギョウシュ</t>
    </rPh>
    <phoneticPr fontId="2"/>
  </si>
  <si>
    <t>家族従業者</t>
    <rPh sb="0" eb="2">
      <t>カゾク</t>
    </rPh>
    <rPh sb="2" eb="5">
      <t>ジュウギョウシャ</t>
    </rPh>
    <phoneticPr fontId="2"/>
  </si>
  <si>
    <t>家庭内職者</t>
    <rPh sb="0" eb="2">
      <t>カテイ</t>
    </rPh>
    <rPh sb="2" eb="4">
      <t>ナイショク</t>
    </rPh>
    <rPh sb="4" eb="5">
      <t>シャ</t>
    </rPh>
    <phoneticPr fontId="2"/>
  </si>
  <si>
    <t>従業上の
地位不詳</t>
    <rPh sb="0" eb="2">
      <t>ジュウギョウ</t>
    </rPh>
    <rPh sb="2" eb="3">
      <t>ジョウ</t>
    </rPh>
    <rPh sb="5" eb="7">
      <t>チイ</t>
    </rPh>
    <rPh sb="7" eb="9">
      <t>フショウ</t>
    </rPh>
    <phoneticPr fontId="2"/>
  </si>
  <si>
    <t>総　　数</t>
    <rPh sb="0" eb="1">
      <t>フサ</t>
    </rPh>
    <rPh sb="3" eb="4">
      <t>カズ</t>
    </rPh>
    <phoneticPr fontId="2"/>
  </si>
  <si>
    <t xml:space="preserve">  Ａ　農業、林業</t>
    <rPh sb="4" eb="6">
      <t>ノウギョウ</t>
    </rPh>
    <rPh sb="7" eb="9">
      <t>リンギョウ</t>
    </rPh>
    <phoneticPr fontId="2"/>
  </si>
  <si>
    <t xml:space="preserve">  Ｂ　漁業</t>
    <rPh sb="4" eb="6">
      <t>ギョギョウ</t>
    </rPh>
    <phoneticPr fontId="43"/>
  </si>
  <si>
    <t xml:space="preserve">  Ｃ　鉱業、採石業、砂利採取業</t>
    <rPh sb="4" eb="6">
      <t>コウギョウ</t>
    </rPh>
    <rPh sb="7" eb="9">
      <t>サイセキ</t>
    </rPh>
    <rPh sb="9" eb="10">
      <t>ギョウ</t>
    </rPh>
    <rPh sb="11" eb="13">
      <t>ジャリ</t>
    </rPh>
    <rPh sb="13" eb="15">
      <t>サイシュ</t>
    </rPh>
    <rPh sb="15" eb="16">
      <t>ギョウ</t>
    </rPh>
    <phoneticPr fontId="43"/>
  </si>
  <si>
    <t xml:space="preserve">  Ｄ　建設業</t>
    <rPh sb="4" eb="7">
      <t>ケンセツギョウ</t>
    </rPh>
    <phoneticPr fontId="43"/>
  </si>
  <si>
    <t xml:space="preserve">  Ｅ　製造業</t>
    <rPh sb="4" eb="7">
      <t>セイゾウギョウ</t>
    </rPh>
    <phoneticPr fontId="43"/>
  </si>
  <si>
    <t xml:space="preserve">  Ｆ　電気・ガス・熱供給・水道業</t>
    <rPh sb="4" eb="6">
      <t>デンキ</t>
    </rPh>
    <rPh sb="10" eb="11">
      <t>ネツ</t>
    </rPh>
    <rPh sb="11" eb="13">
      <t>キョウキュウ</t>
    </rPh>
    <rPh sb="14" eb="17">
      <t>スイドウギョウ</t>
    </rPh>
    <phoneticPr fontId="2"/>
  </si>
  <si>
    <t xml:space="preserve">  Ｇ　情報通信業</t>
    <rPh sb="4" eb="6">
      <t>ジョウホウ</t>
    </rPh>
    <rPh sb="6" eb="9">
      <t>ツウシンギョウ</t>
    </rPh>
    <phoneticPr fontId="43"/>
  </si>
  <si>
    <t xml:space="preserve">  Ｈ  運輸業、郵便業</t>
    <rPh sb="5" eb="7">
      <t>ウンユ</t>
    </rPh>
    <rPh sb="7" eb="8">
      <t>ギョウ</t>
    </rPh>
    <rPh sb="9" eb="11">
      <t>ユウビン</t>
    </rPh>
    <rPh sb="11" eb="12">
      <t>ギョウ</t>
    </rPh>
    <phoneticPr fontId="17"/>
  </si>
  <si>
    <t xml:space="preserve">  Ｉ  卸売業、小売業   </t>
    <rPh sb="5" eb="7">
      <t>オロシウリ</t>
    </rPh>
    <rPh sb="7" eb="8">
      <t>ギョウ</t>
    </rPh>
    <rPh sb="9" eb="12">
      <t>コウリギョウ</t>
    </rPh>
    <phoneticPr fontId="17"/>
  </si>
  <si>
    <t xml:space="preserve">  Ｊ  金融業、保険業</t>
    <rPh sb="5" eb="7">
      <t>キンユウ</t>
    </rPh>
    <rPh sb="7" eb="8">
      <t>ギョウ</t>
    </rPh>
    <rPh sb="9" eb="12">
      <t>ホケンギョウ</t>
    </rPh>
    <phoneticPr fontId="17"/>
  </si>
  <si>
    <t xml:space="preserve">  Ｋ  不動産業、物品賃貸業</t>
    <rPh sb="5" eb="8">
      <t>フドウサン</t>
    </rPh>
    <rPh sb="8" eb="9">
      <t>ギョウ</t>
    </rPh>
    <rPh sb="10" eb="12">
      <t>ブッピン</t>
    </rPh>
    <rPh sb="12" eb="15">
      <t>チンタイギョウ</t>
    </rPh>
    <phoneticPr fontId="17"/>
  </si>
  <si>
    <t xml:space="preserve">  Ｌ　学術研究、専門・技術サービス業    </t>
    <rPh sb="4" eb="6">
      <t>ガクジュツ</t>
    </rPh>
    <rPh sb="6" eb="8">
      <t>ケンキュウ</t>
    </rPh>
    <rPh sb="9" eb="11">
      <t>センモン</t>
    </rPh>
    <rPh sb="12" eb="14">
      <t>ギジュツ</t>
    </rPh>
    <rPh sb="18" eb="19">
      <t>ギョウ</t>
    </rPh>
    <phoneticPr fontId="17"/>
  </si>
  <si>
    <t xml:space="preserve">  Ｍ　宿泊業、飲食サービス業  </t>
    <rPh sb="4" eb="6">
      <t>シュクハク</t>
    </rPh>
    <rPh sb="6" eb="7">
      <t>ギョウ</t>
    </rPh>
    <rPh sb="8" eb="10">
      <t>インショク</t>
    </rPh>
    <rPh sb="14" eb="15">
      <t>ギョウ</t>
    </rPh>
    <phoneticPr fontId="17"/>
  </si>
  <si>
    <t xml:space="preserve">  Ｎ　生活関連サービス業、娯楽業</t>
    <rPh sb="4" eb="6">
      <t>セイカツ</t>
    </rPh>
    <rPh sb="6" eb="8">
      <t>カンレン</t>
    </rPh>
    <rPh sb="12" eb="13">
      <t>ギョウ</t>
    </rPh>
    <rPh sb="14" eb="17">
      <t>ゴラクギョウ</t>
    </rPh>
    <phoneticPr fontId="17"/>
  </si>
  <si>
    <t xml:space="preserve">  Ｏ　教育，学習支援業</t>
    <rPh sb="4" eb="6">
      <t>キョウイク</t>
    </rPh>
    <rPh sb="7" eb="9">
      <t>ガクシュウ</t>
    </rPh>
    <rPh sb="9" eb="11">
      <t>シエン</t>
    </rPh>
    <rPh sb="11" eb="12">
      <t>ギョウ</t>
    </rPh>
    <phoneticPr fontId="17"/>
  </si>
  <si>
    <t xml:space="preserve">  Ｐ　医療、福祉</t>
    <rPh sb="4" eb="6">
      <t>イリョウ</t>
    </rPh>
    <rPh sb="7" eb="9">
      <t>フクシ</t>
    </rPh>
    <phoneticPr fontId="17"/>
  </si>
  <si>
    <t xml:space="preserve">  Ｑ　複合サービス事業</t>
    <rPh sb="4" eb="6">
      <t>フクゴウ</t>
    </rPh>
    <rPh sb="10" eb="12">
      <t>ジギョウ</t>
    </rPh>
    <phoneticPr fontId="17"/>
  </si>
  <si>
    <t xml:space="preserve">  Ｒ　サービス業(他に分類されないもの)    </t>
    <rPh sb="8" eb="9">
      <t>ギョウ</t>
    </rPh>
    <phoneticPr fontId="17"/>
  </si>
  <si>
    <t xml:space="preserve">  Ｓ　公務(他に分類されるものを除く)</t>
    <rPh sb="4" eb="6">
      <t>コウム</t>
    </rPh>
    <rPh sb="7" eb="8">
      <t>ホカ</t>
    </rPh>
    <rPh sb="9" eb="11">
      <t>ブンルイ</t>
    </rPh>
    <rPh sb="17" eb="18">
      <t>ノゾ</t>
    </rPh>
    <phoneticPr fontId="17"/>
  </si>
  <si>
    <t xml:space="preserve">  Ｔ　分類不能の産業</t>
    <rPh sb="4" eb="6">
      <t>ブンルイ</t>
    </rPh>
    <rPh sb="6" eb="8">
      <t>フノウ</t>
    </rPh>
    <rPh sb="9" eb="11">
      <t>サンギョウ</t>
    </rPh>
    <phoneticPr fontId="17"/>
  </si>
  <si>
    <t>（再掲）</t>
    <rPh sb="1" eb="3">
      <t>サイケイ</t>
    </rPh>
    <phoneticPr fontId="43"/>
  </si>
  <si>
    <t>　第　１　次　産　業</t>
    <rPh sb="1" eb="6">
      <t>ダイ１ジ</t>
    </rPh>
    <rPh sb="7" eb="10">
      <t>サンギョウ</t>
    </rPh>
    <phoneticPr fontId="2"/>
  </si>
  <si>
    <t>　第　２　次　産　業</t>
    <phoneticPr fontId="43"/>
  </si>
  <si>
    <t>　第　３　次　産　業</t>
    <rPh sb="1" eb="6">
      <t>ダイ１ジ</t>
    </rPh>
    <rPh sb="7" eb="10">
      <t>サンギョウ</t>
    </rPh>
    <phoneticPr fontId="2"/>
  </si>
  <si>
    <t>第21表　世帯の経済構成(12区分)別一般世帯数、一般世帯人員、就業者数及び一世帯あたり人員</t>
    <rPh sb="0" eb="1">
      <t>ダイ</t>
    </rPh>
    <rPh sb="3" eb="4">
      <t>ヒョウ</t>
    </rPh>
    <rPh sb="5" eb="7">
      <t>セタイ</t>
    </rPh>
    <rPh sb="8" eb="10">
      <t>ケイザイ</t>
    </rPh>
    <rPh sb="10" eb="12">
      <t>コウセイ</t>
    </rPh>
    <rPh sb="32" eb="35">
      <t>シュウギョウシャ</t>
    </rPh>
    <rPh sb="35" eb="36">
      <t>スウ</t>
    </rPh>
    <rPh sb="36" eb="37">
      <t>オヨ</t>
    </rPh>
    <rPh sb="38" eb="39">
      <t>ヒト</t>
    </rPh>
    <rPh sb="39" eb="41">
      <t>セタイ</t>
    </rPh>
    <rPh sb="44" eb="46">
      <t>ジンイン</t>
    </rPh>
    <phoneticPr fontId="2"/>
  </si>
  <si>
    <t>世 帯 の 経 済 構 成</t>
    <rPh sb="0" eb="1">
      <t>ヨ</t>
    </rPh>
    <rPh sb="2" eb="3">
      <t>オビ</t>
    </rPh>
    <rPh sb="6" eb="7">
      <t>キョウ</t>
    </rPh>
    <rPh sb="8" eb="9">
      <t>スミ</t>
    </rPh>
    <rPh sb="10" eb="11">
      <t>カマエ</t>
    </rPh>
    <rPh sb="12" eb="13">
      <t>シゲル</t>
    </rPh>
    <phoneticPr fontId="2"/>
  </si>
  <si>
    <t>一般世帯数
（世帯）</t>
    <rPh sb="0" eb="2">
      <t>イッパン</t>
    </rPh>
    <rPh sb="2" eb="5">
      <t>セタイスウ</t>
    </rPh>
    <rPh sb="7" eb="9">
      <t>セタイ</t>
    </rPh>
    <phoneticPr fontId="2"/>
  </si>
  <si>
    <t>一般世帯
人員(人)</t>
    <rPh sb="0" eb="2">
      <t>イッパン</t>
    </rPh>
    <rPh sb="2" eb="4">
      <t>セタイ</t>
    </rPh>
    <rPh sb="5" eb="6">
      <t>ヒト</t>
    </rPh>
    <rPh sb="6" eb="7">
      <t>イン</t>
    </rPh>
    <rPh sb="8" eb="9">
      <t>ニン</t>
    </rPh>
    <phoneticPr fontId="2"/>
  </si>
  <si>
    <t>就業者数
（人）</t>
    <rPh sb="0" eb="3">
      <t>シュウギョウシャ</t>
    </rPh>
    <rPh sb="3" eb="4">
      <t>スウ</t>
    </rPh>
    <rPh sb="6" eb="7">
      <t>ニン</t>
    </rPh>
    <phoneticPr fontId="2"/>
  </si>
  <si>
    <t>一世帯あたり
人員(人)</t>
    <rPh sb="0" eb="1">
      <t>イチ</t>
    </rPh>
    <rPh sb="1" eb="3">
      <t>セタイ</t>
    </rPh>
    <rPh sb="7" eb="8">
      <t>ヒト</t>
    </rPh>
    <rPh sb="8" eb="9">
      <t>イン</t>
    </rPh>
    <rPh sb="10" eb="11">
      <t>ニン</t>
    </rPh>
    <phoneticPr fontId="2"/>
  </si>
  <si>
    <t xml:space="preserve"> １ 農林漁業就業者世帯     </t>
    <phoneticPr fontId="2"/>
  </si>
  <si>
    <t xml:space="preserve">   (1) 農林漁業・業主世帯     </t>
    <phoneticPr fontId="2"/>
  </si>
  <si>
    <t xml:space="preserve">   (2) 農林漁業・雇用者世帯     </t>
    <phoneticPr fontId="2"/>
  </si>
  <si>
    <t xml:space="preserve"> ２ 農林漁業・非農林漁業就業者混合世帯     </t>
    <phoneticPr fontId="2"/>
  </si>
  <si>
    <t xml:space="preserve">   (3) 農林漁業・業主混合世帯     </t>
    <phoneticPr fontId="2"/>
  </si>
  <si>
    <t xml:space="preserve">   (4) 農林漁業・雇用者混合世帯   </t>
    <phoneticPr fontId="17"/>
  </si>
  <si>
    <t xml:space="preserve">   (5) 非農林漁業・業主混合世帯     </t>
    <phoneticPr fontId="2"/>
  </si>
  <si>
    <t xml:space="preserve">   (6) 非農林漁業・雇用者混合世帯     </t>
    <phoneticPr fontId="2"/>
  </si>
  <si>
    <t xml:space="preserve"> ３ 非農林漁業就業者世帯     </t>
    <rPh sb="8" eb="10">
      <t>シュウギョウ</t>
    </rPh>
    <phoneticPr fontId="17"/>
  </si>
  <si>
    <t xml:space="preserve">   (7) 非農林漁業・業主世帯     </t>
    <phoneticPr fontId="2"/>
  </si>
  <si>
    <t xml:space="preserve">   (8) 非農林漁業・雇用者世帯     </t>
    <phoneticPr fontId="2"/>
  </si>
  <si>
    <t xml:space="preserve">   (9) 非農林漁業・業主・雇用者世帯
      （世帯の主な就業者が業主）     </t>
    <phoneticPr fontId="17"/>
  </si>
  <si>
    <t xml:space="preserve">  (10)非農林漁業・業主・雇用者世帯
      （世帯の主な就業者が雇用者）     </t>
    <phoneticPr fontId="17"/>
  </si>
  <si>
    <t xml:space="preserve"> ４ 非就業者世帯     </t>
    <phoneticPr fontId="2"/>
  </si>
  <si>
    <t xml:space="preserve"> ５ 分類不能の世帯     </t>
    <phoneticPr fontId="2"/>
  </si>
  <si>
    <t>第22表　労働力状態、年齢（５歳階級）、男女別高齢単身者数</t>
    <rPh sb="0" eb="1">
      <t>ダイ</t>
    </rPh>
    <rPh sb="3" eb="4">
      <t>ヒョウ</t>
    </rPh>
    <rPh sb="5" eb="8">
      <t>ロウドウリョク</t>
    </rPh>
    <rPh sb="8" eb="10">
      <t>ジョウタイ</t>
    </rPh>
    <rPh sb="11" eb="13">
      <t>ネンレイ</t>
    </rPh>
    <rPh sb="15" eb="16">
      <t>サイ</t>
    </rPh>
    <rPh sb="16" eb="18">
      <t>カイキュウ</t>
    </rPh>
    <rPh sb="20" eb="22">
      <t>ダンジョ</t>
    </rPh>
    <rPh sb="22" eb="23">
      <t>ベツ</t>
    </rPh>
    <rPh sb="23" eb="25">
      <t>コウレイ</t>
    </rPh>
    <rPh sb="25" eb="28">
      <t>タンシンシャ</t>
    </rPh>
    <rPh sb="28" eb="29">
      <t>スウ</t>
    </rPh>
    <phoneticPr fontId="2"/>
  </si>
  <si>
    <t>高齢単身者の男女
労 働 力 状 態</t>
    <rPh sb="0" eb="2">
      <t>コウレイ</t>
    </rPh>
    <rPh sb="2" eb="5">
      <t>タンシンシャ</t>
    </rPh>
    <rPh sb="6" eb="8">
      <t>ダンジョ</t>
    </rPh>
    <rPh sb="9" eb="10">
      <t>ロウ</t>
    </rPh>
    <rPh sb="11" eb="12">
      <t>ハタラキ</t>
    </rPh>
    <rPh sb="13" eb="14">
      <t>チカラ</t>
    </rPh>
    <rPh sb="15" eb="16">
      <t>ジョウ</t>
    </rPh>
    <rPh sb="17" eb="18">
      <t>タイ</t>
    </rPh>
    <phoneticPr fontId="2"/>
  </si>
  <si>
    <t>85歳以上</t>
    <rPh sb="2" eb="3">
      <t>サイ</t>
    </rPh>
    <rPh sb="3" eb="5">
      <t>イジョウ</t>
    </rPh>
    <phoneticPr fontId="2"/>
  </si>
  <si>
    <t>（別掲）
60歳以上</t>
    <rPh sb="1" eb="3">
      <t>ベッケイ</t>
    </rPh>
    <rPh sb="7" eb="8">
      <t>サイ</t>
    </rPh>
    <rPh sb="8" eb="10">
      <t>イジョウ</t>
    </rPh>
    <phoneticPr fontId="2"/>
  </si>
  <si>
    <t>65歳以上の</t>
    <rPh sb="2" eb="3">
      <t>サイ</t>
    </rPh>
    <rPh sb="3" eb="5">
      <t>イジョウ</t>
    </rPh>
    <phoneticPr fontId="2"/>
  </si>
  <si>
    <t>高齢単身者数</t>
    <rPh sb="0" eb="2">
      <t>コウレイ</t>
    </rPh>
    <rPh sb="2" eb="5">
      <t>タンシンシャ</t>
    </rPh>
    <rPh sb="5" eb="6">
      <t>スウ</t>
    </rPh>
    <phoneticPr fontId="2"/>
  </si>
  <si>
    <t xml:space="preserve"> 労働力人口</t>
    <rPh sb="1" eb="4">
      <t>ロウドウリョク</t>
    </rPh>
    <rPh sb="4" eb="6">
      <t>ジンコウ</t>
    </rPh>
    <phoneticPr fontId="2"/>
  </si>
  <si>
    <t>　 就業者</t>
    <rPh sb="2" eb="5">
      <t>シュウギョウシャ</t>
    </rPh>
    <phoneticPr fontId="2"/>
  </si>
  <si>
    <t>　 完全失業者</t>
    <rPh sb="2" eb="4">
      <t>カンゼン</t>
    </rPh>
    <rPh sb="4" eb="6">
      <t>シツギョウ</t>
    </rPh>
    <rPh sb="6" eb="7">
      <t>シャ</t>
    </rPh>
    <phoneticPr fontId="2"/>
  </si>
  <si>
    <t xml:space="preserve"> 非労働力人口</t>
    <rPh sb="1" eb="2">
      <t>ヒ</t>
    </rPh>
    <rPh sb="2" eb="5">
      <t>ロウドウリョク</t>
    </rPh>
    <rPh sb="5" eb="7">
      <t>ジンコウ</t>
    </rPh>
    <phoneticPr fontId="2"/>
  </si>
  <si>
    <t xml:space="preserve"> 労働力状態不詳</t>
    <rPh sb="1" eb="4">
      <t>ロウドウリョク</t>
    </rPh>
    <rPh sb="4" eb="6">
      <t>ジョウタイ</t>
    </rPh>
    <rPh sb="6" eb="8">
      <t>フショウ</t>
    </rPh>
    <phoneticPr fontId="2"/>
  </si>
  <si>
    <t>第23表　産業（大分類）、年齢（５歳階級）、男女別15歳以上就業者数</t>
    <rPh sb="0" eb="1">
      <t>ダイ</t>
    </rPh>
    <rPh sb="3" eb="4">
      <t>ヒョウ</t>
    </rPh>
    <rPh sb="5" eb="7">
      <t>サンギョウ</t>
    </rPh>
    <rPh sb="8" eb="9">
      <t>ダイ</t>
    </rPh>
    <rPh sb="9" eb="11">
      <t>ブンルイ</t>
    </rPh>
    <rPh sb="13" eb="15">
      <t>ネンレイ</t>
    </rPh>
    <rPh sb="16" eb="18">
      <t>５サイ</t>
    </rPh>
    <rPh sb="18" eb="20">
      <t>カイキュウ</t>
    </rPh>
    <rPh sb="22" eb="24">
      <t>ダンジョ</t>
    </rPh>
    <rPh sb="24" eb="25">
      <t>ベツ</t>
    </rPh>
    <rPh sb="27" eb="30">
      <t>サイイジョウ</t>
    </rPh>
    <rPh sb="30" eb="33">
      <t>シュウギョウシャ</t>
    </rPh>
    <rPh sb="33" eb="34">
      <t>スウ</t>
    </rPh>
    <phoneticPr fontId="2"/>
  </si>
  <si>
    <t>区　　分</t>
    <rPh sb="0" eb="1">
      <t>ク</t>
    </rPh>
    <rPh sb="3" eb="4">
      <t>ブン</t>
    </rPh>
    <phoneticPr fontId="2"/>
  </si>
  <si>
    <t>第１次
産業</t>
    <rPh sb="0" eb="1">
      <t>ﾀﾞｲ</t>
    </rPh>
    <rPh sb="2" eb="3">
      <t>ｼﾞ</t>
    </rPh>
    <rPh sb="4" eb="6">
      <t>ｻﾝｷﾞｮｳ</t>
    </rPh>
    <phoneticPr fontId="44" type="noConversion"/>
  </si>
  <si>
    <t>第２次
産業</t>
    <rPh sb="0" eb="1">
      <t>ﾀﾞｲ</t>
    </rPh>
    <rPh sb="2" eb="3">
      <t>ｼﾞ</t>
    </rPh>
    <rPh sb="4" eb="6">
      <t>ｻﾝｷﾞｮｳ</t>
    </rPh>
    <phoneticPr fontId="44" type="noConversion"/>
  </si>
  <si>
    <t>第３次
産業</t>
    <rPh sb="0" eb="1">
      <t>ﾀﾞｲ</t>
    </rPh>
    <rPh sb="2" eb="3">
      <t>ｼﾞ</t>
    </rPh>
    <rPh sb="4" eb="6">
      <t>ｻﾝｷﾞｮｳ</t>
    </rPh>
    <phoneticPr fontId="44" type="noConversion"/>
  </si>
  <si>
    <r>
      <t xml:space="preserve">Ａ
</t>
    </r>
    <r>
      <rPr>
        <sz val="9"/>
        <rFont val="ＭＳ 明朝"/>
        <family val="1"/>
        <charset val="129"/>
      </rPr>
      <t>農業・林業</t>
    </r>
    <rPh sb="2" eb="4">
      <t>ノウギョウ</t>
    </rPh>
    <rPh sb="5" eb="7">
      <t>リンギョウ</t>
    </rPh>
    <phoneticPr fontId="2"/>
  </si>
  <si>
    <t>Ｂ
漁業</t>
    <rPh sb="2" eb="4">
      <t>ギョギョウ</t>
    </rPh>
    <phoneticPr fontId="2"/>
  </si>
  <si>
    <r>
      <t xml:space="preserve">Ｃ
</t>
    </r>
    <r>
      <rPr>
        <sz val="8"/>
        <rFont val="ＭＳ 明朝"/>
        <family val="1"/>
        <charset val="128"/>
      </rPr>
      <t>鉱業・
採石業・
砂利採取業</t>
    </r>
    <rPh sb="2" eb="4">
      <t>コウギョウ</t>
    </rPh>
    <rPh sb="6" eb="8">
      <t>サイセキ</t>
    </rPh>
    <rPh sb="8" eb="9">
      <t>ギョウ</t>
    </rPh>
    <rPh sb="11" eb="13">
      <t>ジャリ</t>
    </rPh>
    <rPh sb="13" eb="15">
      <t>サイシュ</t>
    </rPh>
    <rPh sb="15" eb="16">
      <t>ギョウ</t>
    </rPh>
    <phoneticPr fontId="2"/>
  </si>
  <si>
    <t>Ｄ
建設業</t>
    <rPh sb="2" eb="5">
      <t>ケンセツギョウ</t>
    </rPh>
    <phoneticPr fontId="2"/>
  </si>
  <si>
    <t>Ｅ
製造業</t>
    <rPh sb="2" eb="5">
      <t>セイゾウギョウ</t>
    </rPh>
    <phoneticPr fontId="2"/>
  </si>
  <si>
    <r>
      <t xml:space="preserve">Ｆ
</t>
    </r>
    <r>
      <rPr>
        <sz val="8"/>
        <rFont val="ＭＳ 明朝"/>
        <family val="1"/>
        <charset val="128"/>
      </rPr>
      <t>電気・
ガス・熱供給・水道業</t>
    </r>
    <rPh sb="2" eb="4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</si>
  <si>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r>
      <t xml:space="preserve">Ｇ
</t>
    </r>
    <r>
      <rPr>
        <sz val="8"/>
        <rFont val="ＭＳ 明朝"/>
        <family val="1"/>
        <charset val="128"/>
      </rPr>
      <t>情報通信業</t>
    </r>
    <rPh sb="2" eb="4">
      <t>ジョウホウ</t>
    </rPh>
    <rPh sb="4" eb="7">
      <t>ツウシンギョウ</t>
    </rPh>
    <phoneticPr fontId="2"/>
  </si>
  <si>
    <t>H
運輸業・
郵便業</t>
    <rPh sb="2" eb="4">
      <t>ウンユ</t>
    </rPh>
    <rPh sb="4" eb="5">
      <t>ギョウ</t>
    </rPh>
    <rPh sb="7" eb="9">
      <t>ユウビン</t>
    </rPh>
    <rPh sb="9" eb="10">
      <t>ギョウ</t>
    </rPh>
    <phoneticPr fontId="2"/>
  </si>
  <si>
    <t>Ⅰ
卸売業・
小売業</t>
    <rPh sb="2" eb="4">
      <t>オロシウリ</t>
    </rPh>
    <rPh sb="4" eb="5">
      <t>ギョウ</t>
    </rPh>
    <rPh sb="7" eb="10">
      <t>コウリギョウ</t>
    </rPh>
    <phoneticPr fontId="2"/>
  </si>
  <si>
    <t>Ｊ
金融業・
保険業</t>
    <rPh sb="2" eb="4">
      <t>キンユウ</t>
    </rPh>
    <rPh sb="4" eb="5">
      <t>ギョウ</t>
    </rPh>
    <rPh sb="7" eb="10">
      <t>ホケンギョウ</t>
    </rPh>
    <phoneticPr fontId="2"/>
  </si>
  <si>
    <r>
      <t xml:space="preserve">Ｋ
</t>
    </r>
    <r>
      <rPr>
        <sz val="8"/>
        <rFont val="ＭＳ 明朝"/>
        <family val="1"/>
        <charset val="128"/>
      </rPr>
      <t>不動産業・物品賃貸業</t>
    </r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</si>
  <si>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 xml:space="preserve">Ｌ
</t>
    </r>
    <r>
      <rPr>
        <sz val="8"/>
        <rFont val="ＭＳ 明朝"/>
        <family val="1"/>
        <charset val="128"/>
      </rPr>
      <t>学術研究、専門・技術サービス業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</si>
  <si>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
宿泊業・
飲食サービス業</t>
    <rPh sb="2" eb="4">
      <t>シュクハク</t>
    </rPh>
    <rPh sb="4" eb="5">
      <t>ギョウ</t>
    </rPh>
    <rPh sb="7" eb="9">
      <t>インショク</t>
    </rPh>
    <rPh sb="13" eb="14">
      <t>ギョウ</t>
    </rPh>
    <phoneticPr fontId="2"/>
  </si>
  <si>
    <r>
      <t xml:space="preserve">Ｎ
</t>
    </r>
    <r>
      <rPr>
        <sz val="8"/>
        <rFont val="ＭＳ 明朝"/>
        <family val="1"/>
        <charset val="129"/>
      </rPr>
      <t>生活関連サービス業・娯楽業</t>
    </r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</si>
  <si>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
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</si>
  <si>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r>
      <t xml:space="preserve">Ｐ
</t>
    </r>
    <r>
      <rPr>
        <sz val="9"/>
        <rFont val="ＭＳ 明朝"/>
        <family val="1"/>
        <charset val="129"/>
      </rPr>
      <t>医療・福祉</t>
    </r>
    <rPh sb="2" eb="4">
      <t>イリョウ</t>
    </rPh>
    <rPh sb="5" eb="7">
      <t>フクシ</t>
    </rPh>
    <phoneticPr fontId="2"/>
  </si>
  <si>
    <t>Ｑ
複合サービス事業</t>
    <rPh sb="2" eb="4">
      <t>フクゴウ</t>
    </rPh>
    <rPh sb="8" eb="9">
      <t>コト</t>
    </rPh>
    <rPh sb="9" eb="10">
      <t>ギョウ</t>
    </rPh>
    <phoneticPr fontId="2"/>
  </si>
  <si>
    <r>
      <t xml:space="preserve">Ｒ
</t>
    </r>
    <r>
      <rPr>
        <sz val="9"/>
        <rFont val="ＭＳ 明朝"/>
        <family val="1"/>
        <charset val="129"/>
      </rPr>
      <t>サービス業</t>
    </r>
    <r>
      <rPr>
        <sz val="8"/>
        <rFont val="ＭＳ 明朝"/>
        <family val="1"/>
        <charset val="129"/>
      </rPr>
      <t>(他に分類されないもの)</t>
    </r>
    <rPh sb="6" eb="7">
      <t>ギョウ</t>
    </rPh>
    <rPh sb="8" eb="9">
      <t>ホカ</t>
    </rPh>
    <rPh sb="10" eb="12">
      <t>ブンルイ</t>
    </rPh>
    <phoneticPr fontId="2"/>
  </si>
  <si>
    <r>
      <t>Ｓ
公務</t>
    </r>
    <r>
      <rPr>
        <sz val="8"/>
        <rFont val="ＭＳ 明朝"/>
        <family val="1"/>
        <charset val="129"/>
      </rPr>
      <t>(他に分類されるものを除く)</t>
    </r>
    <rPh sb="2" eb="4">
      <t>コウム</t>
    </rPh>
    <rPh sb="5" eb="6">
      <t>ホカ</t>
    </rPh>
    <rPh sb="7" eb="9">
      <t>ブンルイ</t>
    </rPh>
    <rPh sb="15" eb="16">
      <t>ノゾ</t>
    </rPh>
    <phoneticPr fontId="2"/>
  </si>
  <si>
    <r>
      <t xml:space="preserve">Ｔ
</t>
    </r>
    <r>
      <rPr>
        <sz val="8"/>
        <rFont val="ＭＳ 明朝"/>
        <family val="1"/>
        <charset val="129"/>
      </rPr>
      <t>分類不能の産業</t>
    </r>
    <rPh sb="2" eb="4">
      <t>ブンルイ</t>
    </rPh>
    <rPh sb="4" eb="6">
      <t>フノウ</t>
    </rPh>
    <rPh sb="7" eb="9">
      <t>サンギョウ</t>
    </rPh>
    <phoneticPr fontId="2"/>
  </si>
  <si>
    <t>　総　数</t>
    <rPh sb="1" eb="4">
      <t>ソウスウ</t>
    </rPh>
    <phoneticPr fontId="2"/>
  </si>
  <si>
    <t>15～19</t>
  </si>
  <si>
    <t>歳</t>
    <rPh sb="0" eb="1">
      <t>サイ</t>
    </rPh>
    <phoneticPr fontId="2"/>
  </si>
  <si>
    <t>15～64</t>
    <phoneticPr fontId="2"/>
  </si>
  <si>
    <t>65歳以上</t>
    <rPh sb="2" eb="3">
      <t>サイ</t>
    </rPh>
    <rPh sb="3" eb="5">
      <t>イジョウ</t>
    </rPh>
    <phoneticPr fontId="2"/>
  </si>
  <si>
    <t>65～74</t>
    <phoneticPr fontId="2"/>
  </si>
  <si>
    <t>75歳以上</t>
    <rPh sb="2" eb="3">
      <t>サイ</t>
    </rPh>
    <rPh sb="3" eb="5">
      <t>イジョウ</t>
    </rPh>
    <phoneticPr fontId="2"/>
  </si>
  <si>
    <t>　男</t>
    <rPh sb="1" eb="2">
      <t>オトコ</t>
    </rPh>
    <phoneticPr fontId="2"/>
  </si>
  <si>
    <t>　女</t>
    <rPh sb="1" eb="2">
      <t>オンナ</t>
    </rPh>
    <phoneticPr fontId="2"/>
  </si>
  <si>
    <t>第24表　産業（大分類）、年齢（５歳階級）、男女別15歳以上雇用者数（役員を含む）</t>
    <rPh sb="0" eb="1">
      <t>ダイ</t>
    </rPh>
    <rPh sb="3" eb="4">
      <t>ヒョウ</t>
    </rPh>
    <rPh sb="5" eb="7">
      <t>サンギョウ</t>
    </rPh>
    <rPh sb="8" eb="9">
      <t>ダイ</t>
    </rPh>
    <rPh sb="9" eb="11">
      <t>ブンルイ</t>
    </rPh>
    <rPh sb="13" eb="15">
      <t>ネンレイ</t>
    </rPh>
    <rPh sb="16" eb="18">
      <t>５サイ</t>
    </rPh>
    <rPh sb="18" eb="20">
      <t>カイキュウ</t>
    </rPh>
    <rPh sb="22" eb="24">
      <t>ダンジョ</t>
    </rPh>
    <rPh sb="24" eb="25">
      <t>ベツ</t>
    </rPh>
    <rPh sb="27" eb="30">
      <t>サイイジョウ</t>
    </rPh>
    <rPh sb="30" eb="33">
      <t>コヨウシャ</t>
    </rPh>
    <rPh sb="33" eb="34">
      <t>スウ</t>
    </rPh>
    <rPh sb="35" eb="37">
      <t>ヤクイン</t>
    </rPh>
    <rPh sb="38" eb="39">
      <t>フク</t>
    </rPh>
    <phoneticPr fontId="2"/>
  </si>
  <si>
    <t>（単位：人）</t>
    <rPh sb="1" eb="3">
      <t>タンイ</t>
    </rPh>
    <rPh sb="4" eb="5">
      <t>ヒト</t>
    </rPh>
    <phoneticPr fontId="2"/>
  </si>
  <si>
    <r>
      <t xml:space="preserve">Ａ
</t>
    </r>
    <r>
      <rPr>
        <sz val="8"/>
        <rFont val="ＭＳ 明朝"/>
        <family val="1"/>
        <charset val="128"/>
      </rPr>
      <t>農業・林業</t>
    </r>
    <rPh sb="2" eb="4">
      <t>ノウギョウ</t>
    </rPh>
    <rPh sb="5" eb="7">
      <t>リンギョウ</t>
    </rPh>
    <phoneticPr fontId="2"/>
  </si>
  <si>
    <r>
      <t xml:space="preserve">Ｎ
</t>
    </r>
    <r>
      <rPr>
        <sz val="8"/>
        <rFont val="ＭＳ 明朝"/>
        <family val="1"/>
        <charset val="128"/>
      </rPr>
      <t>生活関連サービス業・娯楽業</t>
    </r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</si>
  <si>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r>
      <t xml:space="preserve">Ｐ
</t>
    </r>
    <r>
      <rPr>
        <sz val="8"/>
        <rFont val="ＭＳ 明朝"/>
        <family val="1"/>
        <charset val="128"/>
      </rPr>
      <t>医療・福祉</t>
    </r>
    <rPh sb="2" eb="4">
      <t>イリョウ</t>
    </rPh>
    <rPh sb="5" eb="7">
      <t>フクシ</t>
    </rPh>
    <phoneticPr fontId="2"/>
  </si>
  <si>
    <t>Ｒ
サービス業(他に分類されないもの)</t>
    <rPh sb="6" eb="7">
      <t>ギョウ</t>
    </rPh>
    <rPh sb="8" eb="9">
      <t>ホカ</t>
    </rPh>
    <rPh sb="10" eb="12">
      <t>ブンルイ</t>
    </rPh>
    <phoneticPr fontId="2"/>
  </si>
  <si>
    <t>Ｓ
公務(他に分類されるものを除く)</t>
    <rPh sb="2" eb="4">
      <t>コウム</t>
    </rPh>
    <rPh sb="5" eb="6">
      <t>ホカ</t>
    </rPh>
    <rPh sb="7" eb="9">
      <t>ブンルイ</t>
    </rPh>
    <rPh sb="15" eb="16">
      <t>ノゾ</t>
    </rPh>
    <phoneticPr fontId="2"/>
  </si>
  <si>
    <t>Ｔ
分類不能の産業</t>
    <rPh sb="2" eb="4">
      <t>ブンルイ</t>
    </rPh>
    <rPh sb="4" eb="6">
      <t>フノウ</t>
    </rPh>
    <rPh sb="7" eb="9">
      <t>サンギョウ</t>
    </rPh>
    <phoneticPr fontId="2"/>
  </si>
  <si>
    <t>第25表　夫婦の就業・非就業、夫の年齢（５歳階級）、妻の年齢（５歳階級)別　65歳以　上の夫婦のみの世帯数</t>
    <rPh sb="0" eb="1">
      <t>ダイ</t>
    </rPh>
    <rPh sb="3" eb="4">
      <t>ヒョウ</t>
    </rPh>
    <rPh sb="5" eb="7">
      <t>フウフ</t>
    </rPh>
    <rPh sb="8" eb="10">
      <t>シュウギョウ</t>
    </rPh>
    <rPh sb="11" eb="12">
      <t>ヒ</t>
    </rPh>
    <rPh sb="12" eb="14">
      <t>シュウギョウ</t>
    </rPh>
    <rPh sb="15" eb="16">
      <t>オット</t>
    </rPh>
    <rPh sb="17" eb="19">
      <t>ネンレイ</t>
    </rPh>
    <rPh sb="21" eb="22">
      <t>サイ</t>
    </rPh>
    <rPh sb="22" eb="24">
      <t>カイキュウ</t>
    </rPh>
    <rPh sb="26" eb="27">
      <t>ツマ</t>
    </rPh>
    <rPh sb="36" eb="37">
      <t>ベツ</t>
    </rPh>
    <rPh sb="40" eb="41">
      <t>サイ</t>
    </rPh>
    <rPh sb="41" eb="42">
      <t>イ</t>
    </rPh>
    <rPh sb="43" eb="44">
      <t>ジョウ</t>
    </rPh>
    <rPh sb="45" eb="47">
      <t>フウフ</t>
    </rPh>
    <rPh sb="50" eb="53">
      <t>セタイスウ</t>
    </rPh>
    <phoneticPr fontId="2"/>
  </si>
  <si>
    <t>夫の年齢(5歳階級)
妻の年齢(5歳階級)</t>
    <rPh sb="0" eb="1">
      <t>オット</t>
    </rPh>
    <rPh sb="2" eb="4">
      <t>ネンレイ</t>
    </rPh>
    <rPh sb="6" eb="7">
      <t>サイ</t>
    </rPh>
    <rPh sb="7" eb="9">
      <t>カイキュウ</t>
    </rPh>
    <rPh sb="11" eb="12">
      <t>ツマ</t>
    </rPh>
    <phoneticPr fontId="2"/>
  </si>
  <si>
    <t>総　　　数</t>
    <rPh sb="0" eb="1">
      <t>フサ</t>
    </rPh>
    <rPh sb="4" eb="5">
      <t>カズ</t>
    </rPh>
    <phoneticPr fontId="2"/>
  </si>
  <si>
    <t>夫　が　就　業　者</t>
    <rPh sb="0" eb="1">
      <t>オット</t>
    </rPh>
    <rPh sb="4" eb="5">
      <t>シュウ</t>
    </rPh>
    <rPh sb="6" eb="7">
      <t>ギョウ</t>
    </rPh>
    <rPh sb="8" eb="9">
      <t>シャ</t>
    </rPh>
    <phoneticPr fontId="2"/>
  </si>
  <si>
    <t>夫　が　非　就　業　者</t>
    <rPh sb="0" eb="1">
      <t>オット</t>
    </rPh>
    <rPh sb="4" eb="5">
      <t>ヒ</t>
    </rPh>
    <rPh sb="6" eb="7">
      <t>シュウ</t>
    </rPh>
    <rPh sb="8" eb="9">
      <t>ギョウ</t>
    </rPh>
    <rPh sb="10" eb="11">
      <t>シャ</t>
    </rPh>
    <phoneticPr fontId="2"/>
  </si>
  <si>
    <t>妻が就業者</t>
    <rPh sb="0" eb="1">
      <t>ツマ</t>
    </rPh>
    <rPh sb="2" eb="5">
      <t>シュウギョウシャ</t>
    </rPh>
    <phoneticPr fontId="2"/>
  </si>
  <si>
    <t>妻　　が
非就業者</t>
    <rPh sb="0" eb="1">
      <t>ツマ</t>
    </rPh>
    <rPh sb="5" eb="6">
      <t>ヒ</t>
    </rPh>
    <rPh sb="6" eb="9">
      <t>シュウギョウシャ</t>
    </rPh>
    <phoneticPr fontId="2"/>
  </si>
  <si>
    <t>合計（妻の年齢）</t>
    <rPh sb="0" eb="2">
      <t>ゴウケイ</t>
    </rPh>
    <rPh sb="3" eb="4">
      <t>ツマ</t>
    </rPh>
    <rPh sb="5" eb="7">
      <t>ネンレイ</t>
    </rPh>
    <phoneticPr fontId="2"/>
  </si>
  <si>
    <t>夫が</t>
    <rPh sb="0" eb="1">
      <t>オット</t>
    </rPh>
    <phoneticPr fontId="2"/>
  </si>
  <si>
    <t>70～74歳</t>
    <phoneticPr fontId="2"/>
  </si>
  <si>
    <t>75～79歳</t>
    <phoneticPr fontId="2"/>
  </si>
  <si>
    <t>80～84歳</t>
    <phoneticPr fontId="2"/>
  </si>
  <si>
    <t>85歳以上</t>
    <rPh sb="0" eb="3">
      <t>８５サイ</t>
    </rPh>
    <rPh sb="3" eb="5">
      <t>イジョウ</t>
    </rPh>
    <phoneticPr fontId="2"/>
  </si>
  <si>
    <t>　妻が60～64歳</t>
    <rPh sb="1" eb="2">
      <t>ツマ</t>
    </rPh>
    <rPh sb="8" eb="9">
      <t>サイ</t>
    </rPh>
    <phoneticPr fontId="2"/>
  </si>
  <si>
    <t>　妻が65～69歳</t>
    <rPh sb="1" eb="2">
      <t>ツマ</t>
    </rPh>
    <rPh sb="8" eb="9">
      <t>サイ</t>
    </rPh>
    <phoneticPr fontId="2"/>
  </si>
  <si>
    <t>　妻が70～74歳</t>
    <rPh sb="1" eb="2">
      <t>ツマ</t>
    </rPh>
    <rPh sb="8" eb="9">
      <t>サイ</t>
    </rPh>
    <phoneticPr fontId="2"/>
  </si>
  <si>
    <t>　妻が75～79歳</t>
    <rPh sb="1" eb="2">
      <t>ツマ</t>
    </rPh>
    <rPh sb="8" eb="9">
      <t>サイ</t>
    </rPh>
    <phoneticPr fontId="2"/>
  </si>
  <si>
    <t>　妻が80～84歳</t>
    <rPh sb="1" eb="2">
      <t>ツマ</t>
    </rPh>
    <rPh sb="8" eb="9">
      <t>サイ</t>
    </rPh>
    <phoneticPr fontId="2"/>
  </si>
  <si>
    <t>　妻が85歳以上</t>
    <rPh sb="1" eb="2">
      <t>ツマ</t>
    </rPh>
    <rPh sb="5" eb="6">
      <t>サイ</t>
    </rPh>
    <rPh sb="6" eb="8">
      <t>イジョウ</t>
    </rPh>
    <phoneticPr fontId="2"/>
  </si>
  <si>
    <t xml:space="preserve">（別掲）    </t>
  </si>
  <si>
    <t>　夫婦とも65歳以上の
　世帯</t>
    <phoneticPr fontId="17"/>
  </si>
  <si>
    <t>※総数には労働力状態「不詳」を含む。</t>
    <rPh sb="1" eb="3">
      <t>ソウスウ</t>
    </rPh>
    <rPh sb="5" eb="8">
      <t>ロウドウリョク</t>
    </rPh>
    <rPh sb="8" eb="10">
      <t>ジョウタイ</t>
    </rPh>
    <rPh sb="11" eb="13">
      <t>フショウ</t>
    </rPh>
    <rPh sb="15" eb="16">
      <t>フク</t>
    </rPh>
    <phoneticPr fontId="2"/>
  </si>
  <si>
    <t>第26表　常住地又は従業地・通学地による年齢(５歳階級)、男女別人口及び15歳以上就業者数</t>
    <rPh sb="0" eb="1">
      <t>ダイ</t>
    </rPh>
    <rPh sb="3" eb="4">
      <t>ヒョウ</t>
    </rPh>
    <rPh sb="5" eb="7">
      <t>ジョウジュウ</t>
    </rPh>
    <rPh sb="7" eb="8">
      <t>チ</t>
    </rPh>
    <rPh sb="8" eb="9">
      <t>マタ</t>
    </rPh>
    <rPh sb="10" eb="12">
      <t>ジュウギョウ</t>
    </rPh>
    <rPh sb="12" eb="13">
      <t>チ</t>
    </rPh>
    <rPh sb="14" eb="16">
      <t>ツウガク</t>
    </rPh>
    <rPh sb="16" eb="17">
      <t>チ</t>
    </rPh>
    <rPh sb="20" eb="22">
      <t>ネンレイ</t>
    </rPh>
    <rPh sb="23" eb="25">
      <t>５サイ</t>
    </rPh>
    <rPh sb="25" eb="27">
      <t>カイキュウ</t>
    </rPh>
    <rPh sb="29" eb="31">
      <t>ダンジョ</t>
    </rPh>
    <rPh sb="31" eb="32">
      <t>ベツ</t>
    </rPh>
    <rPh sb="32" eb="34">
      <t>ジンコウ</t>
    </rPh>
    <rPh sb="34" eb="35">
      <t>オヨ</t>
    </rPh>
    <rPh sb="38" eb="39">
      <t>サイ</t>
    </rPh>
    <rPh sb="39" eb="41">
      <t>イジョウ</t>
    </rPh>
    <rPh sb="41" eb="44">
      <t>シュウギョウシャ</t>
    </rPh>
    <rPh sb="44" eb="45">
      <t>スウ</t>
    </rPh>
    <phoneticPr fontId="2"/>
  </si>
  <si>
    <t>(単位：人)</t>
    <rPh sb="1" eb="3">
      <t>タンイ</t>
    </rPh>
    <rPh sb="4" eb="5">
      <t>ヒト</t>
    </rPh>
    <phoneticPr fontId="2"/>
  </si>
  <si>
    <t>男 女 年 齢</t>
    <rPh sb="0" eb="1">
      <t>オトコ</t>
    </rPh>
    <rPh sb="2" eb="3">
      <t>オンナ</t>
    </rPh>
    <rPh sb="4" eb="5">
      <t>トシ</t>
    </rPh>
    <rPh sb="6" eb="7">
      <t>ヨワイ</t>
    </rPh>
    <phoneticPr fontId="2"/>
  </si>
  <si>
    <t>常住地による人口</t>
  </si>
  <si>
    <t>常 住 地 に よ る  就 業 者 数</t>
    <phoneticPr fontId="2"/>
  </si>
  <si>
    <t>従業地・通学地による人口</t>
    <rPh sb="0" eb="2">
      <t>ジュウギョウ</t>
    </rPh>
    <rPh sb="2" eb="3">
      <t>チ</t>
    </rPh>
    <rPh sb="4" eb="6">
      <t>ツウガク</t>
    </rPh>
    <rPh sb="6" eb="7">
      <t>チ</t>
    </rPh>
    <rPh sb="10" eb="12">
      <t>ジンコウ</t>
    </rPh>
    <phoneticPr fontId="2"/>
  </si>
  <si>
    <t>従業地による就業者数</t>
    <rPh sb="0" eb="2">
      <t>ジュウギョウ</t>
    </rPh>
    <rPh sb="2" eb="3">
      <t>チ</t>
    </rPh>
    <rPh sb="6" eb="9">
      <t>シュウギョウシャ</t>
    </rPh>
    <rPh sb="9" eb="10">
      <t>スウ</t>
    </rPh>
    <phoneticPr fontId="2"/>
  </si>
  <si>
    <t>総　数
(夜間人口)</t>
    <rPh sb="0" eb="1">
      <t>フサ</t>
    </rPh>
    <rPh sb="2" eb="3">
      <t>カズ</t>
    </rPh>
    <rPh sb="5" eb="7">
      <t>ヤカン</t>
    </rPh>
    <rPh sb="7" eb="9">
      <t>ジンコウ</t>
    </rPh>
    <phoneticPr fontId="2"/>
  </si>
  <si>
    <t>従業も通
学もして
いない</t>
    <rPh sb="0" eb="2">
      <t>ジュウギョウ</t>
    </rPh>
    <rPh sb="3" eb="6">
      <t>ツウガク</t>
    </rPh>
    <phoneticPr fontId="2"/>
  </si>
  <si>
    <t>自宅で
従　業</t>
    <rPh sb="0" eb="2">
      <t>ジタク</t>
    </rPh>
    <rPh sb="4" eb="7">
      <t>ジュウギョウ</t>
    </rPh>
    <phoneticPr fontId="2"/>
  </si>
  <si>
    <t>自宅外の自
市区町村で
従業・通学</t>
    <rPh sb="0" eb="3">
      <t>ジタクガイ</t>
    </rPh>
    <rPh sb="4" eb="5">
      <t>ジ</t>
    </rPh>
    <rPh sb="6" eb="8">
      <t>シク</t>
    </rPh>
    <rPh sb="8" eb="10">
      <t>チョウソン</t>
    </rPh>
    <rPh sb="12" eb="14">
      <t>ジュウギョウ</t>
    </rPh>
    <rPh sb="15" eb="17">
      <t>ツウガク</t>
    </rPh>
    <phoneticPr fontId="2"/>
  </si>
  <si>
    <t>県内他市
区町村で
従業・通学</t>
    <rPh sb="0" eb="2">
      <t>ケンナイ</t>
    </rPh>
    <rPh sb="2" eb="4">
      <t>タシ</t>
    </rPh>
    <rPh sb="5" eb="6">
      <t>ク</t>
    </rPh>
    <rPh sb="6" eb="8">
      <t>チョウソン</t>
    </rPh>
    <rPh sb="10" eb="12">
      <t>ジュウギョウ</t>
    </rPh>
    <rPh sb="13" eb="15">
      <t>ツウガク</t>
    </rPh>
    <phoneticPr fontId="2"/>
  </si>
  <si>
    <t>他  県  で
従業・通学</t>
    <rPh sb="0" eb="1">
      <t>ホカ</t>
    </rPh>
    <rPh sb="3" eb="4">
      <t>ケン</t>
    </rPh>
    <rPh sb="8" eb="10">
      <t>ジュウギョウ</t>
    </rPh>
    <rPh sb="11" eb="13">
      <t>ツウガク</t>
    </rPh>
    <phoneticPr fontId="2"/>
  </si>
  <si>
    <t>自宅外の自
市区町村で
従      業</t>
    <rPh sb="0" eb="3">
      <t>ジタクガイ</t>
    </rPh>
    <rPh sb="4" eb="5">
      <t>ジ</t>
    </rPh>
    <rPh sb="6" eb="8">
      <t>シク</t>
    </rPh>
    <rPh sb="8" eb="10">
      <t>チョウソン</t>
    </rPh>
    <rPh sb="12" eb="13">
      <t>ジュウ</t>
    </rPh>
    <rPh sb="19" eb="20">
      <t>ギョウ</t>
    </rPh>
    <phoneticPr fontId="2"/>
  </si>
  <si>
    <t>県内他市
区町村で
従    業</t>
    <rPh sb="0" eb="2">
      <t>ケンナイ</t>
    </rPh>
    <rPh sb="2" eb="4">
      <t>タシ</t>
    </rPh>
    <rPh sb="5" eb="6">
      <t>ク</t>
    </rPh>
    <rPh sb="6" eb="8">
      <t>チョウソン</t>
    </rPh>
    <rPh sb="10" eb="11">
      <t>ジュウ</t>
    </rPh>
    <rPh sb="15" eb="16">
      <t>ギョウ</t>
    </rPh>
    <phoneticPr fontId="2"/>
  </si>
  <si>
    <t>他県で
従  業</t>
    <rPh sb="0" eb="2">
      <t>タケン</t>
    </rPh>
    <rPh sb="4" eb="5">
      <t>ジュウ</t>
    </rPh>
    <rPh sb="7" eb="8">
      <t>ギョウ</t>
    </rPh>
    <phoneticPr fontId="2"/>
  </si>
  <si>
    <t>総　数
(昼間人口)</t>
    <rPh sb="0" eb="1">
      <t>フサ</t>
    </rPh>
    <rPh sb="2" eb="3">
      <t>カズ</t>
    </rPh>
    <rPh sb="5" eb="7">
      <t>ヒルマ</t>
    </rPh>
    <rPh sb="7" eb="9">
      <t>ジンコウ</t>
    </rPh>
    <phoneticPr fontId="2"/>
  </si>
  <si>
    <t>うち県内
他市区町
村に常住</t>
    <rPh sb="2" eb="4">
      <t>ケンナイ</t>
    </rPh>
    <rPh sb="5" eb="6">
      <t>タ</t>
    </rPh>
    <rPh sb="6" eb="8">
      <t>シク</t>
    </rPh>
    <rPh sb="8" eb="11">
      <t>チョウソン</t>
    </rPh>
    <rPh sb="12" eb="14">
      <t>ジョウジュウ</t>
    </rPh>
    <phoneticPr fontId="2"/>
  </si>
  <si>
    <t>うち他県
に常住</t>
    <rPh sb="2" eb="4">
      <t>タケン</t>
    </rPh>
    <rPh sb="6" eb="8">
      <t>ジョウジュウ</t>
    </rPh>
    <phoneticPr fontId="2"/>
  </si>
  <si>
    <t>15歳未満</t>
    <rPh sb="2" eb="3">
      <t>サイ</t>
    </rPh>
    <rPh sb="3" eb="5">
      <t>ミマン</t>
    </rPh>
    <phoneticPr fontId="2"/>
  </si>
  <si>
    <t>※　総数（夜間人口・昼間人口）に労働力状態「不詳」含む。</t>
    <rPh sb="2" eb="4">
      <t>ソウスウ</t>
    </rPh>
    <rPh sb="5" eb="7">
      <t>ヤカン</t>
    </rPh>
    <rPh sb="7" eb="9">
      <t>ジンコウ</t>
    </rPh>
    <rPh sb="10" eb="12">
      <t>ヒルマ</t>
    </rPh>
    <rPh sb="12" eb="14">
      <t>ジンコウ</t>
    </rPh>
    <rPh sb="16" eb="19">
      <t>ロウドウリョク</t>
    </rPh>
    <rPh sb="19" eb="21">
      <t>ジョウタイ</t>
    </rPh>
    <rPh sb="22" eb="24">
      <t>フショウ</t>
    </rPh>
    <rPh sb="25" eb="26">
      <t>フク</t>
    </rPh>
    <phoneticPr fontId="2"/>
  </si>
  <si>
    <t>第27表　常住地による15歳以上就業者数及び15歳以上通学者数</t>
    <rPh sb="0" eb="1">
      <t>ダイ</t>
    </rPh>
    <rPh sb="3" eb="4">
      <t>ヒョウ</t>
    </rPh>
    <rPh sb="5" eb="7">
      <t>ジョウジュウ</t>
    </rPh>
    <rPh sb="7" eb="8">
      <t>チ</t>
    </rPh>
    <rPh sb="13" eb="14">
      <t>サイ</t>
    </rPh>
    <rPh sb="14" eb="16">
      <t>イジョウ</t>
    </rPh>
    <rPh sb="16" eb="19">
      <t>シュウギョウシャ</t>
    </rPh>
    <rPh sb="19" eb="20">
      <t>スウ</t>
    </rPh>
    <rPh sb="20" eb="21">
      <t>オヨ</t>
    </rPh>
    <rPh sb="24" eb="25">
      <t>サイ</t>
    </rPh>
    <rPh sb="25" eb="27">
      <t>イジョウ</t>
    </rPh>
    <rPh sb="27" eb="30">
      <t>ツウガクシャ</t>
    </rPh>
    <rPh sb="30" eb="31">
      <t>スウ</t>
    </rPh>
    <phoneticPr fontId="2"/>
  </si>
  <si>
    <t>従  業 ・ 通 学 地</t>
    <rPh sb="0" eb="1">
      <t>ジュウ</t>
    </rPh>
    <rPh sb="3" eb="4">
      <t>ギョウ</t>
    </rPh>
    <rPh sb="7" eb="8">
      <t>ツウ</t>
    </rPh>
    <rPh sb="9" eb="10">
      <t>ガク</t>
    </rPh>
    <rPh sb="11" eb="12">
      <t>チ</t>
    </rPh>
    <phoneticPr fontId="2"/>
  </si>
  <si>
    <t>総  数</t>
    <rPh sb="0" eb="1">
      <t>フサ</t>
    </rPh>
    <rPh sb="3" eb="4">
      <t>カズ</t>
    </rPh>
    <phoneticPr fontId="2"/>
  </si>
  <si>
    <t>15歳以上
就 業 者</t>
    <rPh sb="2" eb="3">
      <t>サイ</t>
    </rPh>
    <rPh sb="3" eb="5">
      <t>イジョウ</t>
    </rPh>
    <rPh sb="6" eb="7">
      <t>シュウ</t>
    </rPh>
    <rPh sb="8" eb="9">
      <t>ギョウ</t>
    </rPh>
    <rPh sb="10" eb="11">
      <t>シャ</t>
    </rPh>
    <phoneticPr fontId="2"/>
  </si>
  <si>
    <t>15歳以上
通 学 者</t>
    <rPh sb="2" eb="5">
      <t>サイイジョウ</t>
    </rPh>
    <rPh sb="6" eb="7">
      <t>ツウ</t>
    </rPh>
    <rPh sb="8" eb="9">
      <t>ガク</t>
    </rPh>
    <rPh sb="10" eb="11">
      <t>シャ</t>
    </rPh>
    <phoneticPr fontId="2"/>
  </si>
  <si>
    <t>(別掲)
15歳未満
通学者を
含む通学者</t>
    <rPh sb="1" eb="3">
      <t>ベッケイ</t>
    </rPh>
    <rPh sb="7" eb="8">
      <t>サイ</t>
    </rPh>
    <rPh sb="8" eb="10">
      <t>ミマン</t>
    </rPh>
    <rPh sb="11" eb="14">
      <t>ツウガクシャ</t>
    </rPh>
    <rPh sb="16" eb="17">
      <t>フク</t>
    </rPh>
    <rPh sb="18" eb="21">
      <t>ツウガクシャ</t>
    </rPh>
    <phoneticPr fontId="2"/>
  </si>
  <si>
    <t>当地に常住する就業者・通学者</t>
    <rPh sb="0" eb="2">
      <t>トウチ</t>
    </rPh>
    <rPh sb="3" eb="5">
      <t>ジョウジュウ</t>
    </rPh>
    <rPh sb="7" eb="10">
      <t>シュウギョウシャ</t>
    </rPh>
    <rPh sb="11" eb="14">
      <t>ツウガクシャ</t>
    </rPh>
    <phoneticPr fontId="2"/>
  </si>
  <si>
    <t>　自市町村で従業・通学</t>
    <rPh sb="1" eb="2">
      <t>ジ</t>
    </rPh>
    <rPh sb="2" eb="5">
      <t>シチョウソン</t>
    </rPh>
    <rPh sb="6" eb="8">
      <t>ジュウギョウ</t>
    </rPh>
    <rPh sb="9" eb="11">
      <t>ツウガク</t>
    </rPh>
    <phoneticPr fontId="2"/>
  </si>
  <si>
    <t>　　自　宅</t>
    <rPh sb="2" eb="5">
      <t>ジタク</t>
    </rPh>
    <phoneticPr fontId="2"/>
  </si>
  <si>
    <t>　　自宅外</t>
    <rPh sb="2" eb="5">
      <t>ジタクガイ</t>
    </rPh>
    <phoneticPr fontId="2"/>
  </si>
  <si>
    <t>　他市区町村で従業・通学</t>
    <rPh sb="1" eb="2">
      <t>タ</t>
    </rPh>
    <rPh sb="2" eb="4">
      <t>シク</t>
    </rPh>
    <rPh sb="4" eb="6">
      <t>チョウソン</t>
    </rPh>
    <rPh sb="7" eb="9">
      <t>ジュウギョウ</t>
    </rPh>
    <rPh sb="10" eb="12">
      <t>ツウガク</t>
    </rPh>
    <phoneticPr fontId="2"/>
  </si>
  <si>
    <t>　　県　内</t>
    <rPh sb="2" eb="5">
      <t>ケンナイ</t>
    </rPh>
    <phoneticPr fontId="2"/>
  </si>
  <si>
    <t>　　他　県</t>
    <rPh sb="2" eb="5">
      <t>タケン</t>
    </rPh>
    <phoneticPr fontId="2"/>
  </si>
  <si>
    <t>　※総数に「不詳」を含む。</t>
    <rPh sb="2" eb="4">
      <t>ソウスウ</t>
    </rPh>
    <rPh sb="6" eb="8">
      <t>フショウ</t>
    </rPh>
    <rPh sb="10" eb="11">
      <t>フク</t>
    </rPh>
    <phoneticPr fontId="2"/>
  </si>
  <si>
    <t>第28表　従業地・通学地による15歳以上就業者数及び15歳以上通学者数</t>
    <rPh sb="0" eb="1">
      <t>ダイ</t>
    </rPh>
    <rPh sb="3" eb="4">
      <t>ヒョウ</t>
    </rPh>
    <rPh sb="5" eb="7">
      <t>ジュウギョウ</t>
    </rPh>
    <rPh sb="7" eb="8">
      <t>チ</t>
    </rPh>
    <rPh sb="9" eb="11">
      <t>ツウガク</t>
    </rPh>
    <rPh sb="11" eb="12">
      <t>チ</t>
    </rPh>
    <rPh sb="17" eb="18">
      <t>サイ</t>
    </rPh>
    <rPh sb="18" eb="20">
      <t>イジョウ</t>
    </rPh>
    <rPh sb="20" eb="23">
      <t>シュウギョウシャ</t>
    </rPh>
    <rPh sb="23" eb="24">
      <t>スウ</t>
    </rPh>
    <rPh sb="24" eb="25">
      <t>オヨ</t>
    </rPh>
    <rPh sb="28" eb="29">
      <t>サイ</t>
    </rPh>
    <rPh sb="29" eb="31">
      <t>イジョウ</t>
    </rPh>
    <rPh sb="31" eb="34">
      <t>ツウガクシャ</t>
    </rPh>
    <rPh sb="34" eb="35">
      <t>スウ</t>
    </rPh>
    <phoneticPr fontId="2"/>
  </si>
  <si>
    <t>常   住   地</t>
    <rPh sb="0" eb="1">
      <t>ツネ</t>
    </rPh>
    <rPh sb="4" eb="5">
      <t>ジュウ</t>
    </rPh>
    <rPh sb="8" eb="9">
      <t>チ</t>
    </rPh>
    <phoneticPr fontId="2"/>
  </si>
  <si>
    <t>当地で従業・通学する者</t>
    <rPh sb="0" eb="2">
      <t>トウチ</t>
    </rPh>
    <rPh sb="3" eb="5">
      <t>ジュウギョウ</t>
    </rPh>
    <rPh sb="6" eb="11">
      <t>ツウガクシャ</t>
    </rPh>
    <phoneticPr fontId="2"/>
  </si>
  <si>
    <t>　自市町村に常住</t>
    <rPh sb="1" eb="2">
      <t>ジ</t>
    </rPh>
    <rPh sb="2" eb="5">
      <t>シチョウソン</t>
    </rPh>
    <rPh sb="6" eb="8">
      <t>ジョウジュウ</t>
    </rPh>
    <phoneticPr fontId="2"/>
  </si>
  <si>
    <t>　他市区町村に常住</t>
    <rPh sb="1" eb="2">
      <t>タ</t>
    </rPh>
    <rPh sb="2" eb="4">
      <t>シク</t>
    </rPh>
    <rPh sb="4" eb="6">
      <t>チョウソン</t>
    </rPh>
    <rPh sb="7" eb="9">
      <t>ジョウジュウ</t>
    </rPh>
    <phoneticPr fontId="2"/>
  </si>
  <si>
    <t>第29表　常住地又は従業地による産業（大分類）別15歳以上就業者数</t>
    <rPh sb="0" eb="1">
      <t>ダイ</t>
    </rPh>
    <rPh sb="3" eb="4">
      <t>ヒョウ</t>
    </rPh>
    <rPh sb="5" eb="7">
      <t>ジョウジュウ</t>
    </rPh>
    <rPh sb="7" eb="8">
      <t>チ</t>
    </rPh>
    <rPh sb="8" eb="9">
      <t>マタ</t>
    </rPh>
    <rPh sb="10" eb="12">
      <t>ジュウギョウ</t>
    </rPh>
    <rPh sb="12" eb="13">
      <t>チ</t>
    </rPh>
    <rPh sb="16" eb="18">
      <t>サンギョウ</t>
    </rPh>
    <rPh sb="19" eb="20">
      <t>ダイ</t>
    </rPh>
    <rPh sb="20" eb="22">
      <t>ブンルイ</t>
    </rPh>
    <rPh sb="23" eb="24">
      <t>ベツ</t>
    </rPh>
    <rPh sb="24" eb="29">
      <t>１５サイイジョウ</t>
    </rPh>
    <rPh sb="29" eb="32">
      <t>シュウギョウシャ</t>
    </rPh>
    <rPh sb="32" eb="33">
      <t>スウ</t>
    </rPh>
    <phoneticPr fontId="2"/>
  </si>
  <si>
    <t>産 業 大 分 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2"/>
  </si>
  <si>
    <t>常 住 地 に よ る 15 歳 以 上 就 業 者</t>
    <rPh sb="0" eb="1">
      <t>ツネ</t>
    </rPh>
    <rPh sb="2" eb="3">
      <t>ジュウ</t>
    </rPh>
    <rPh sb="4" eb="5">
      <t>チ</t>
    </rPh>
    <rPh sb="15" eb="16">
      <t>サイ</t>
    </rPh>
    <rPh sb="17" eb="18">
      <t>イ</t>
    </rPh>
    <rPh sb="19" eb="20">
      <t>ウエ</t>
    </rPh>
    <rPh sb="21" eb="22">
      <t>シュウ</t>
    </rPh>
    <rPh sb="23" eb="24">
      <t>ギョウ</t>
    </rPh>
    <rPh sb="25" eb="26">
      <t>シャ</t>
    </rPh>
    <phoneticPr fontId="2"/>
  </si>
  <si>
    <t>従業地による15歳以上就業者数</t>
    <rPh sb="0" eb="1">
      <t>ジュウ</t>
    </rPh>
    <rPh sb="1" eb="2">
      <t>ギョウ</t>
    </rPh>
    <rPh sb="2" eb="3">
      <t>チ</t>
    </rPh>
    <rPh sb="8" eb="9">
      <t>サイ</t>
    </rPh>
    <rPh sb="9" eb="11">
      <t>イジョウ</t>
    </rPh>
    <rPh sb="11" eb="12">
      <t>シュウ</t>
    </rPh>
    <rPh sb="12" eb="13">
      <t>ギョウ</t>
    </rPh>
    <rPh sb="13" eb="14">
      <t>シャ</t>
    </rPh>
    <rPh sb="14" eb="15">
      <t>スウ</t>
    </rPh>
    <phoneticPr fontId="2"/>
  </si>
  <si>
    <t>自宅外の
自市区町
村で従業</t>
    <rPh sb="0" eb="3">
      <t>ジタクガイ</t>
    </rPh>
    <rPh sb="5" eb="6">
      <t>ジ</t>
    </rPh>
    <rPh sb="6" eb="8">
      <t>シク</t>
    </rPh>
    <rPh sb="8" eb="9">
      <t>チョウソン</t>
    </rPh>
    <rPh sb="10" eb="11">
      <t>ムラ</t>
    </rPh>
    <rPh sb="12" eb="14">
      <t>ジュウギョウ</t>
    </rPh>
    <phoneticPr fontId="2"/>
  </si>
  <si>
    <t>県内他市
区町村で
従　　業</t>
    <rPh sb="0" eb="2">
      <t>ケンナイ</t>
    </rPh>
    <rPh sb="2" eb="4">
      <t>タシ</t>
    </rPh>
    <rPh sb="5" eb="6">
      <t>ク</t>
    </rPh>
    <rPh sb="6" eb="7">
      <t>マチ</t>
    </rPh>
    <rPh sb="7" eb="8">
      <t>ムラ</t>
    </rPh>
    <rPh sb="10" eb="14">
      <t>ジュウギョウ</t>
    </rPh>
    <phoneticPr fontId="2"/>
  </si>
  <si>
    <t>他県で
従　業</t>
    <rPh sb="0" eb="2">
      <t>タケン</t>
    </rPh>
    <rPh sb="4" eb="7">
      <t>ジュウギョウ</t>
    </rPh>
    <phoneticPr fontId="2"/>
  </si>
  <si>
    <t>うち県内
他市区町
村に常住</t>
    <rPh sb="2" eb="4">
      <t>ケンナイ</t>
    </rPh>
    <rPh sb="5" eb="6">
      <t>タ</t>
    </rPh>
    <rPh sb="6" eb="8">
      <t>シク</t>
    </rPh>
    <rPh sb="8" eb="9">
      <t>チョウソン</t>
    </rPh>
    <rPh sb="10" eb="11">
      <t>ムラ</t>
    </rPh>
    <rPh sb="12" eb="14">
      <t>ジョウジュウ</t>
    </rPh>
    <phoneticPr fontId="2"/>
  </si>
  <si>
    <t>うち他県
に 常 住</t>
    <rPh sb="2" eb="4">
      <t>タケン</t>
    </rPh>
    <rPh sb="7" eb="8">
      <t>ツネ</t>
    </rPh>
    <rPh sb="9" eb="10">
      <t>ジュウ</t>
    </rPh>
    <phoneticPr fontId="2"/>
  </si>
  <si>
    <t>Ａ</t>
    <phoneticPr fontId="48"/>
  </si>
  <si>
    <t>農業 、林業</t>
    <rPh sb="0" eb="2">
      <t>ノウギョウ</t>
    </rPh>
    <rPh sb="4" eb="6">
      <t>リンギョウ</t>
    </rPh>
    <phoneticPr fontId="48"/>
  </si>
  <si>
    <t>Ｂ</t>
    <phoneticPr fontId="48"/>
  </si>
  <si>
    <t>漁業</t>
    <rPh sb="0" eb="2">
      <t>ギョギョウ</t>
    </rPh>
    <phoneticPr fontId="48"/>
  </si>
  <si>
    <t>Ｃ</t>
    <phoneticPr fontId="48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</si>
  <si>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8"/>
  </si>
  <si>
    <t>Ｄ</t>
    <phoneticPr fontId="48"/>
  </si>
  <si>
    <t>建設業</t>
    <rPh sb="0" eb="3">
      <t>ケンセツギョウ</t>
    </rPh>
    <phoneticPr fontId="48"/>
  </si>
  <si>
    <t>Ｅ</t>
    <phoneticPr fontId="48"/>
  </si>
  <si>
    <t>製造業</t>
    <rPh sb="0" eb="3">
      <t>セイゾウギョウ</t>
    </rPh>
    <phoneticPr fontId="48"/>
  </si>
  <si>
    <t>Ｆ</t>
    <phoneticPr fontId="48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</si>
  <si>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8"/>
  </si>
  <si>
    <t>Ｇ</t>
    <phoneticPr fontId="48"/>
  </si>
  <si>
    <t>情報通信業</t>
    <rPh sb="0" eb="2">
      <t>ジョウホウ</t>
    </rPh>
    <rPh sb="2" eb="5">
      <t>ツウシンギョウ</t>
    </rPh>
    <phoneticPr fontId="48"/>
  </si>
  <si>
    <t>Ｈ</t>
    <phoneticPr fontId="48"/>
  </si>
  <si>
    <t>運輸業、郵便業</t>
    <rPh sb="0" eb="3">
      <t>ウンユギョウ</t>
    </rPh>
    <rPh sb="4" eb="6">
      <t>ユウビン</t>
    </rPh>
    <rPh sb="6" eb="7">
      <t>ギョウ</t>
    </rPh>
    <phoneticPr fontId="48"/>
  </si>
  <si>
    <t>Ｉ</t>
    <phoneticPr fontId="48"/>
  </si>
  <si>
    <t>卸売業、小売業</t>
    <rPh sb="0" eb="3">
      <t>オロシウリギョウ</t>
    </rPh>
    <rPh sb="4" eb="7">
      <t>コウリギョウ</t>
    </rPh>
    <phoneticPr fontId="48"/>
  </si>
  <si>
    <t>Ｊ</t>
    <phoneticPr fontId="48"/>
  </si>
  <si>
    <t>金融業、保険業</t>
    <rPh sb="0" eb="3">
      <t>キンユウギョウ</t>
    </rPh>
    <rPh sb="4" eb="7">
      <t>ホケンギョウ</t>
    </rPh>
    <phoneticPr fontId="48"/>
  </si>
  <si>
    <t>Ｋ</t>
    <phoneticPr fontId="48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</si>
  <si>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8"/>
  </si>
  <si>
    <t>Ｌ</t>
    <phoneticPr fontId="48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</si>
  <si>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8"/>
  </si>
  <si>
    <t>Ｍ</t>
    <phoneticPr fontId="48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</si>
  <si>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8"/>
  </si>
  <si>
    <t>Ｎ</t>
    <phoneticPr fontId="48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</si>
  <si>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8"/>
  </si>
  <si>
    <t>Ｏ</t>
    <phoneticPr fontId="48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</si>
  <si>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8"/>
  </si>
  <si>
    <t>Ｐ</t>
    <phoneticPr fontId="48"/>
  </si>
  <si>
    <t>医療、福祉</t>
    <rPh sb="0" eb="2">
      <t>イリョウ</t>
    </rPh>
    <rPh sb="3" eb="5">
      <t>フクシ</t>
    </rPh>
    <phoneticPr fontId="48"/>
  </si>
  <si>
    <t>Ｑ</t>
    <phoneticPr fontId="48"/>
  </si>
  <si>
    <t>複合サービス事業</t>
    <rPh sb="0" eb="2">
      <t>フクゴウ</t>
    </rPh>
    <rPh sb="6" eb="7">
      <t>コト</t>
    </rPh>
    <rPh sb="7" eb="8">
      <t>ギョウ</t>
    </rPh>
    <phoneticPr fontId="48"/>
  </si>
  <si>
    <t>Ｒ</t>
    <phoneticPr fontId="48"/>
  </si>
  <si>
    <t>サービス業(他に分類されないもの)</t>
    <rPh sb="4" eb="5">
      <t>ギョウ</t>
    </rPh>
    <rPh sb="6" eb="7">
      <t>ホカ</t>
    </rPh>
    <rPh sb="8" eb="10">
      <t>ブンルイ</t>
    </rPh>
    <phoneticPr fontId="48"/>
  </si>
  <si>
    <t>Ｓ</t>
    <phoneticPr fontId="48"/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</si>
  <si>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48"/>
  </si>
  <si>
    <t>Ｔ</t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</si>
  <si>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</si>
  <si>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第30表　従業地による産業(大分類）、年齢（５歳階級）、男女別15歳以上就業者数</t>
    <rPh sb="0" eb="1">
      <t>ダイ</t>
    </rPh>
    <rPh sb="3" eb="4">
      <t>ヒョウ</t>
    </rPh>
    <rPh sb="5" eb="7">
      <t>ジュウギョウ</t>
    </rPh>
    <rPh sb="7" eb="8">
      <t>チ</t>
    </rPh>
    <rPh sb="11" eb="13">
      <t>サンギョウ</t>
    </rPh>
    <rPh sb="14" eb="15">
      <t>ダイ</t>
    </rPh>
    <rPh sb="15" eb="17">
      <t>ブンルイ</t>
    </rPh>
    <rPh sb="19" eb="21">
      <t>ネンレイ</t>
    </rPh>
    <rPh sb="22" eb="24">
      <t>５サイ</t>
    </rPh>
    <rPh sb="24" eb="26">
      <t>カイキュウ</t>
    </rPh>
    <rPh sb="28" eb="30">
      <t>ダンジョ</t>
    </rPh>
    <rPh sb="30" eb="31">
      <t>ベツ</t>
    </rPh>
    <rPh sb="33" eb="36">
      <t>サイイジョウ</t>
    </rPh>
    <rPh sb="36" eb="38">
      <t>シュウギョウ</t>
    </rPh>
    <rPh sb="38" eb="39">
      <t>コヨウシャ</t>
    </rPh>
    <rPh sb="39" eb="40">
      <t>スウ</t>
    </rPh>
    <phoneticPr fontId="2"/>
  </si>
  <si>
    <r>
      <t>第3</t>
    </r>
    <r>
      <rPr>
        <sz val="11"/>
        <color indexed="8"/>
        <rFont val="ＭＳ 明朝"/>
        <family val="1"/>
        <charset val="129"/>
      </rPr>
      <t>1</t>
    </r>
    <r>
      <rPr>
        <sz val="11"/>
        <color indexed="8"/>
        <rFont val="ＭＳ 明朝"/>
        <family val="1"/>
        <charset val="129"/>
      </rPr>
      <t>表　地区別・産業別15歳以上就業者数</t>
    </r>
    <phoneticPr fontId="44" type="noConversion"/>
  </si>
  <si>
    <t>地   区</t>
    <phoneticPr fontId="44" type="noConversion"/>
  </si>
  <si>
    <t>総　数</t>
    <phoneticPr fontId="44" type="noConversion"/>
  </si>
  <si>
    <r>
      <t xml:space="preserve">Ａ
</t>
    </r>
    <r>
      <rPr>
        <sz val="8"/>
        <color indexed="8"/>
        <rFont val="ＭＳ 明朝"/>
        <family val="1"/>
        <charset val="129"/>
      </rPr>
      <t>農業・林業</t>
    </r>
    <phoneticPr fontId="44" type="noConversion"/>
  </si>
  <si>
    <t>Ｂ
漁業</t>
    <phoneticPr fontId="44" type="noConversion"/>
  </si>
  <si>
    <r>
      <t xml:space="preserve">Ｃ
</t>
    </r>
    <r>
      <rPr>
        <sz val="8"/>
        <color indexed="8"/>
        <rFont val="ＭＳ 明朝"/>
        <family val="1"/>
        <charset val="129"/>
      </rPr>
      <t>鉱業・
採石業・
砂利採取業</t>
    </r>
    <phoneticPr fontId="44" type="noConversion"/>
  </si>
  <si>
    <t>Ｄ
建設業</t>
    <phoneticPr fontId="44" type="noConversion"/>
  </si>
  <si>
    <t>Ｅ
製造業</t>
    <phoneticPr fontId="44" type="noConversion"/>
  </si>
  <si>
    <r>
      <t xml:space="preserve">Ｆ
</t>
    </r>
    <r>
      <rPr>
        <sz val="8"/>
        <color indexed="8"/>
        <rFont val="ＭＳ 明朝"/>
        <family val="1"/>
        <charset val="129"/>
      </rPr>
      <t>電気・
ガス・熱供給・水道業</t>
    </r>
    <phoneticPr fontId="44" type="noConversion"/>
  </si>
  <si>
    <r>
      <t xml:space="preserve">Ｇ
</t>
    </r>
    <r>
      <rPr>
        <sz val="8"/>
        <color indexed="8"/>
        <rFont val="ＭＳ 明朝"/>
        <family val="1"/>
        <charset val="129"/>
      </rPr>
      <t>情報通信業</t>
    </r>
    <phoneticPr fontId="44" type="noConversion"/>
  </si>
  <si>
    <t>H
運輸業・
郵便業</t>
    <phoneticPr fontId="44" type="noConversion"/>
  </si>
  <si>
    <t>Ⅰ
卸売業・
小売業</t>
    <phoneticPr fontId="44" type="noConversion"/>
  </si>
  <si>
    <t>Ｊ
金融業・
保険業</t>
    <phoneticPr fontId="44" type="noConversion"/>
  </si>
  <si>
    <r>
      <t xml:space="preserve">Ｋ
</t>
    </r>
    <r>
      <rPr>
        <sz val="8"/>
        <color indexed="8"/>
        <rFont val="ＭＳ 明朝"/>
        <family val="1"/>
        <charset val="129"/>
      </rPr>
      <t>不動産業・物品賃貸業</t>
    </r>
    <phoneticPr fontId="44" type="noConversion"/>
  </si>
  <si>
    <r>
      <t xml:space="preserve">Ｌ
</t>
    </r>
    <r>
      <rPr>
        <sz val="8"/>
        <color indexed="8"/>
        <rFont val="ＭＳ 明朝"/>
        <family val="1"/>
        <charset val="129"/>
      </rPr>
      <t>学術研究、専門・技術サービス業</t>
    </r>
    <phoneticPr fontId="44" type="noConversion"/>
  </si>
  <si>
    <t>Ｍ
宿泊業・
飲食サービス業</t>
    <phoneticPr fontId="44" type="noConversion"/>
  </si>
  <si>
    <r>
      <t xml:space="preserve">Ｎ
</t>
    </r>
    <r>
      <rPr>
        <sz val="8"/>
        <color indexed="8"/>
        <rFont val="ＭＳ 明朝"/>
        <family val="1"/>
        <charset val="129"/>
      </rPr>
      <t>生活関連サービス業・娯楽業</t>
    </r>
    <phoneticPr fontId="44" type="noConversion"/>
  </si>
  <si>
    <t>Ｏ
教育・学習支援業</t>
    <phoneticPr fontId="44" type="noConversion"/>
  </si>
  <si>
    <r>
      <t xml:space="preserve">Ｐ
</t>
    </r>
    <r>
      <rPr>
        <sz val="8"/>
        <color indexed="8"/>
        <rFont val="ＭＳ 明朝"/>
        <family val="1"/>
        <charset val="129"/>
      </rPr>
      <t>医療・福祉</t>
    </r>
    <phoneticPr fontId="44" type="noConversion"/>
  </si>
  <si>
    <t>Ｑ
複合サービス事業</t>
    <phoneticPr fontId="44" type="noConversion"/>
  </si>
  <si>
    <t>Ｒ
サービス業(他に分類されないもの)</t>
    <phoneticPr fontId="44" type="noConversion"/>
  </si>
  <si>
    <t>Ｓ
公務(他に分類されるものを除く)</t>
    <phoneticPr fontId="44" type="noConversion"/>
  </si>
  <si>
    <t>Ｔ
分類不能の産業</t>
    <phoneticPr fontId="44" type="noConversion"/>
  </si>
  <si>
    <t>　総　数</t>
    <phoneticPr fontId="44" type="noConversion"/>
  </si>
  <si>
    <t>平</t>
    <phoneticPr fontId="44" type="noConversion"/>
  </si>
  <si>
    <t>小名浜</t>
    <phoneticPr fontId="44" type="noConversion"/>
  </si>
  <si>
    <t>勿来</t>
    <phoneticPr fontId="44" type="noConversion"/>
  </si>
  <si>
    <t>常磐</t>
    <phoneticPr fontId="44" type="noConversion"/>
  </si>
  <si>
    <t>内郷</t>
    <phoneticPr fontId="44" type="noConversion"/>
  </si>
  <si>
    <t>四倉</t>
    <phoneticPr fontId="44" type="noConversion"/>
  </si>
  <si>
    <t>遠野</t>
    <phoneticPr fontId="44" type="noConversion"/>
  </si>
  <si>
    <t>小川</t>
    <phoneticPr fontId="44" type="noConversion"/>
  </si>
  <si>
    <t>好間</t>
    <phoneticPr fontId="44" type="noConversion"/>
  </si>
  <si>
    <t>三和</t>
    <phoneticPr fontId="44" type="noConversion"/>
  </si>
  <si>
    <t>田人</t>
    <phoneticPr fontId="44" type="noConversion"/>
  </si>
  <si>
    <t>川前</t>
    <phoneticPr fontId="44" type="noConversion"/>
  </si>
  <si>
    <t>久之浜・大久</t>
    <phoneticPr fontId="44" type="noConversion"/>
  </si>
  <si>
    <t>　男</t>
    <phoneticPr fontId="44" type="noConversion"/>
  </si>
  <si>
    <t>　女</t>
    <phoneticPr fontId="44" type="noConversion"/>
  </si>
  <si>
    <t>第32表　地区別世帯の種類、世帯人員別世帯数及び世帯人員</t>
    <phoneticPr fontId="44" type="noConversion"/>
  </si>
  <si>
    <t>地　　区</t>
    <phoneticPr fontId="44" type="noConversion"/>
  </si>
  <si>
    <t>総　　　数</t>
    <phoneticPr fontId="44" type="noConversion"/>
  </si>
  <si>
    <t>　　　一　　　　　　　　　般　　　　　　　　　世　　　　　　　　　帯　　　　　　　　　数</t>
    <phoneticPr fontId="44" type="noConversion"/>
  </si>
  <si>
    <t>施 設 等 の 世 帯</t>
    <phoneticPr fontId="44" type="noConversion"/>
  </si>
  <si>
    <t>世帯数</t>
    <phoneticPr fontId="44" type="noConversion"/>
  </si>
  <si>
    <t>世帯人員</t>
    <phoneticPr fontId="44" type="noConversion"/>
  </si>
  <si>
    <t>世　　帯　　人　　員　　別　　世　　帯　　数</t>
    <phoneticPr fontId="44" type="noConversion"/>
  </si>
  <si>
    <t>世帯人員が
１人</t>
    <phoneticPr fontId="44" type="noConversion"/>
  </si>
  <si>
    <t>２人</t>
    <phoneticPr fontId="44" type="noConversion"/>
  </si>
  <si>
    <t>３人</t>
    <phoneticPr fontId="44" type="noConversion"/>
  </si>
  <si>
    <t>４人</t>
    <phoneticPr fontId="44" type="noConversion"/>
  </si>
  <si>
    <t>５人</t>
    <phoneticPr fontId="44" type="noConversion"/>
  </si>
  <si>
    <t>６人</t>
    <phoneticPr fontId="44" type="noConversion"/>
  </si>
  <si>
    <t>７人以上</t>
    <phoneticPr fontId="44" type="noConversion"/>
  </si>
  <si>
    <t>総　 　数</t>
    <phoneticPr fontId="44" type="noConversion"/>
  </si>
  <si>
    <t>第33表　地区別住居の種類・住宅の所有の関係別一般世帯数及び一般世帯人員数</t>
    <rPh sb="28" eb="29">
      <t>ｵﾖ</t>
    </rPh>
    <rPh sb="30" eb="32">
      <t>ｲｯﾊﾟﾝ</t>
    </rPh>
    <rPh sb="32" eb="34">
      <t>ｾﾀｲ</t>
    </rPh>
    <rPh sb="34" eb="36">
      <t>ｼﾞﾝｲﾝ</t>
    </rPh>
    <rPh sb="36" eb="37">
      <t>ｽｳ</t>
    </rPh>
    <phoneticPr fontId="44" type="noConversion"/>
  </si>
  <si>
    <t>総　　　数</t>
    <rPh sb="0" eb="1">
      <t>ｿｳ</t>
    </rPh>
    <phoneticPr fontId="44" type="noConversion"/>
  </si>
  <si>
    <t>住宅に住む一般世帯</t>
    <phoneticPr fontId="44" type="noConversion"/>
  </si>
  <si>
    <t>住宅以外
に 住 む
一般世帯</t>
    <phoneticPr fontId="44" type="noConversion"/>
  </si>
  <si>
    <t>住宅に住む一般世帯人員</t>
    <rPh sb="9" eb="11">
      <t>ｼﾞﾝｲﾝ</t>
    </rPh>
    <phoneticPr fontId="44" type="noConversion"/>
  </si>
  <si>
    <t>住宅以外
に 住 む
一般世帯
人員</t>
    <rPh sb="16" eb="18">
      <t>ｼﾞﾝｲﾝ</t>
    </rPh>
    <phoneticPr fontId="44" type="noConversion"/>
  </si>
  <si>
    <t>持ち家</t>
    <phoneticPr fontId="44" type="noConversion"/>
  </si>
  <si>
    <t>公営・都市
再生機構・
公社の借家</t>
    <phoneticPr fontId="44" type="noConversion"/>
  </si>
  <si>
    <t>民営の
借　家</t>
    <phoneticPr fontId="44" type="noConversion"/>
  </si>
  <si>
    <t>給与住宅</t>
    <phoneticPr fontId="44" type="noConversion"/>
  </si>
  <si>
    <t>間借り</t>
    <phoneticPr fontId="44" type="noConversion"/>
  </si>
  <si>
    <t>総   　数</t>
    <phoneticPr fontId="44" type="noConversion"/>
  </si>
  <si>
    <t>第34表　地区別労働力状態、従業上の地位別15歳以上人口</t>
    <phoneticPr fontId="44" type="noConversion"/>
  </si>
  <si>
    <r>
      <t>総　数
(</t>
    </r>
    <r>
      <rPr>
        <sz val="8"/>
        <color indexed="8"/>
        <rFont val="ＭＳ 明朝"/>
        <family val="1"/>
        <charset val="129"/>
      </rPr>
      <t>15歳以上人口)</t>
    </r>
    <rPh sb="7" eb="10">
      <t>ｻｲｲｼﾞｮｳ</t>
    </rPh>
    <rPh sb="10" eb="12">
      <t>ｼﾞﾝｺｳ</t>
    </rPh>
    <phoneticPr fontId="44" type="noConversion"/>
  </si>
  <si>
    <t>労　　働　　力　　人　　口</t>
    <phoneticPr fontId="44" type="noConversion"/>
  </si>
  <si>
    <t>非労働力人口</t>
    <phoneticPr fontId="44" type="noConversion"/>
  </si>
  <si>
    <t>不　詳</t>
    <phoneticPr fontId="44" type="noConversion"/>
  </si>
  <si>
    <t>従  業  上  の  地  位  別  就  業  者  数</t>
    <phoneticPr fontId="44" type="noConversion"/>
  </si>
  <si>
    <t>総　数
（１）</t>
    <phoneticPr fontId="44" type="noConversion"/>
  </si>
  <si>
    <t>雇用者
（２）</t>
    <phoneticPr fontId="44" type="noConversion"/>
  </si>
  <si>
    <t>自営業主
（３）</t>
    <phoneticPr fontId="44" type="noConversion"/>
  </si>
  <si>
    <t>家族従業者</t>
    <phoneticPr fontId="44" type="noConversion"/>
  </si>
  <si>
    <t>　注 （１）従業上の地位「不詳」を含む。</t>
    <phoneticPr fontId="44" type="noConversion"/>
  </si>
  <si>
    <t>　   （２）「役員」を含む。</t>
    <phoneticPr fontId="44" type="noConversion"/>
  </si>
  <si>
    <t>　   （３）「家庭内職者」を含む。</t>
    <phoneticPr fontId="44" type="noConversion"/>
  </si>
  <si>
    <t>第35表　職業（大分類）、従業上の地位、男女別15歳以上就業者数</t>
    <rPh sb="0" eb="1">
      <t>ダイ</t>
    </rPh>
    <rPh sb="3" eb="4">
      <t>ヒョウ</t>
    </rPh>
    <rPh sb="5" eb="7">
      <t>ショクギョウ</t>
    </rPh>
    <rPh sb="8" eb="11">
      <t>ダイブンルイ</t>
    </rPh>
    <rPh sb="13" eb="15">
      <t>ジュウギョウ</t>
    </rPh>
    <rPh sb="15" eb="16">
      <t>ウエ</t>
    </rPh>
    <rPh sb="17" eb="19">
      <t>チイ</t>
    </rPh>
    <rPh sb="20" eb="22">
      <t>ダンジョ</t>
    </rPh>
    <rPh sb="22" eb="23">
      <t>ベツ</t>
    </rPh>
    <rPh sb="25" eb="28">
      <t>サイイジョウ</t>
    </rPh>
    <rPh sb="28" eb="30">
      <t>シュウギョウ</t>
    </rPh>
    <rPh sb="30" eb="31">
      <t>コヨウシャ</t>
    </rPh>
    <rPh sb="31" eb="32">
      <t>スウ</t>
    </rPh>
    <phoneticPr fontId="2"/>
  </si>
  <si>
    <t>職　業　大　分　類</t>
    <rPh sb="0" eb="1">
      <t>ショク</t>
    </rPh>
    <rPh sb="2" eb="3">
      <t>ギョウ</t>
    </rPh>
    <rPh sb="4" eb="5">
      <t>ダイ</t>
    </rPh>
    <rPh sb="6" eb="7">
      <t>ブン</t>
    </rPh>
    <rPh sb="8" eb="9">
      <t>タグイ</t>
    </rPh>
    <phoneticPr fontId="2"/>
  </si>
  <si>
    <t>総　　　　　　数</t>
    <rPh sb="0" eb="1">
      <t>フサ</t>
    </rPh>
    <rPh sb="7" eb="8">
      <t>カズ</t>
    </rPh>
    <phoneticPr fontId="2"/>
  </si>
  <si>
    <t>役　員</t>
    <rPh sb="0" eb="1">
      <t>エキ</t>
    </rPh>
    <rPh sb="2" eb="3">
      <t>イン</t>
    </rPh>
    <phoneticPr fontId="2"/>
  </si>
  <si>
    <t>雇人の  ある業主</t>
    <rPh sb="0" eb="1">
      <t>ヤトイ</t>
    </rPh>
    <rPh sb="1" eb="2">
      <t>ビト</t>
    </rPh>
    <rPh sb="7" eb="9">
      <t>ギョウシュ</t>
    </rPh>
    <phoneticPr fontId="2"/>
  </si>
  <si>
    <t>雇人の  ない業主</t>
    <rPh sb="0" eb="1">
      <t>ヤトイ</t>
    </rPh>
    <rPh sb="1" eb="2">
      <t>ビト</t>
    </rPh>
    <rPh sb="7" eb="9">
      <t>ギョウシュ</t>
    </rPh>
    <phoneticPr fontId="2"/>
  </si>
  <si>
    <t>家　族
従業者</t>
    <rPh sb="0" eb="1">
      <t>イエ</t>
    </rPh>
    <rPh sb="2" eb="3">
      <t>ゾク</t>
    </rPh>
    <rPh sb="4" eb="7">
      <t>ジュウギョウシャ</t>
    </rPh>
    <phoneticPr fontId="2"/>
  </si>
  <si>
    <t>家　庭
内職者</t>
    <rPh sb="0" eb="1">
      <t>イエ</t>
    </rPh>
    <rPh sb="2" eb="3">
      <t>ニワ</t>
    </rPh>
    <rPh sb="4" eb="6">
      <t>ナイショク</t>
    </rPh>
    <rPh sb="6" eb="7">
      <t>シャ</t>
    </rPh>
    <phoneticPr fontId="2"/>
  </si>
  <si>
    <t>Ａ</t>
    <phoneticPr fontId="2"/>
  </si>
  <si>
    <t>管理的職業従事者</t>
    <rPh sb="0" eb="3">
      <t>カンリテキ</t>
    </rPh>
    <rPh sb="3" eb="5">
      <t>ショクギョウ</t>
    </rPh>
    <rPh sb="5" eb="8">
      <t>ジュウジシャ</t>
    </rPh>
    <phoneticPr fontId="2"/>
  </si>
  <si>
    <t>Ｂ</t>
    <phoneticPr fontId="2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</si>
  <si>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1">
      <t>ジュウジ</t>
    </rPh>
    <rPh sb="11" eb="12">
      <t>シャ</t>
    </rPh>
    <phoneticPr fontId="2"/>
  </si>
  <si>
    <t>Ｃ</t>
    <phoneticPr fontId="2"/>
  </si>
  <si>
    <t>事務従業者</t>
    <rPh sb="0" eb="2">
      <t>ジム</t>
    </rPh>
    <rPh sb="2" eb="5">
      <t>ジュウギョウシャ</t>
    </rPh>
    <phoneticPr fontId="2"/>
  </si>
  <si>
    <t>Ｄ</t>
    <phoneticPr fontId="2"/>
  </si>
  <si>
    <t>販売従事者</t>
    <rPh sb="0" eb="2">
      <t>ハンバイ</t>
    </rPh>
    <rPh sb="2" eb="5">
      <t>ジュウジシャ</t>
    </rPh>
    <phoneticPr fontId="2"/>
  </si>
  <si>
    <t>Ｅ</t>
    <phoneticPr fontId="2"/>
  </si>
  <si>
    <t>サービス職業従事者</t>
    <rPh sb="4" eb="6">
      <t>ショクギョウ</t>
    </rPh>
    <rPh sb="6" eb="9">
      <t>ジュウジシャ</t>
    </rPh>
    <phoneticPr fontId="2"/>
  </si>
  <si>
    <t>Ｆ</t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</si>
  <si>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</si>
  <si>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Ｇ</t>
    <phoneticPr fontId="2"/>
  </si>
  <si>
    <t>農林漁業従事者</t>
    <rPh sb="0" eb="2">
      <t>ノウリン</t>
    </rPh>
    <rPh sb="2" eb="4">
      <t>ギョギョウ</t>
    </rPh>
    <rPh sb="4" eb="7">
      <t>ジュウジシャ</t>
    </rPh>
    <phoneticPr fontId="2"/>
  </si>
  <si>
    <t>Ｈ</t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</si>
  <si>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</si>
  <si>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Ｉ</t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</si>
  <si>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</si>
  <si>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Ｊ</t>
    <phoneticPr fontId="2"/>
  </si>
  <si>
    <t>建設・採掘従事者</t>
    <rPh sb="0" eb="2">
      <t>ケンセツ</t>
    </rPh>
    <rPh sb="3" eb="5">
      <t>サイクツ</t>
    </rPh>
    <rPh sb="5" eb="7">
      <t>ジュウジ</t>
    </rPh>
    <rPh sb="7" eb="8">
      <t>シャ</t>
    </rPh>
    <phoneticPr fontId="2"/>
  </si>
  <si>
    <t>Ｋ</t>
    <phoneticPr fontId="2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</si>
  <si>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2"/>
  </si>
  <si>
    <t>Ｌ</t>
    <phoneticPr fontId="2"/>
  </si>
  <si>
    <t>分類不能の職業</t>
    <rPh sb="0" eb="2">
      <t>ブンルイ</t>
    </rPh>
    <rPh sb="2" eb="4">
      <t>フノウ</t>
    </rPh>
    <rPh sb="5" eb="7">
      <t>ショクギョウ</t>
    </rPh>
    <phoneticPr fontId="2"/>
  </si>
  <si>
    <t>※従業上の地位「不詳」を含む。</t>
    <rPh sb="1" eb="3">
      <t>ジュウギョウ</t>
    </rPh>
    <rPh sb="3" eb="4">
      <t>ジョウ</t>
    </rPh>
    <rPh sb="5" eb="7">
      <t>チイ</t>
    </rPh>
    <rPh sb="8" eb="10">
      <t>フショウ</t>
    </rPh>
    <rPh sb="12" eb="13">
      <t>フク</t>
    </rPh>
    <phoneticPr fontId="2"/>
  </si>
  <si>
    <t>第36表　職業（大分類）、年齢（５歳階級）、男女別15歳以上就業者数</t>
    <rPh sb="0" eb="1">
      <t>ダイ</t>
    </rPh>
    <rPh sb="3" eb="4">
      <t>ヒョウ</t>
    </rPh>
    <rPh sb="5" eb="7">
      <t>ショクギョウ</t>
    </rPh>
    <rPh sb="8" eb="11">
      <t>ダイブンルイ</t>
    </rPh>
    <rPh sb="13" eb="15">
      <t>ネンレイ</t>
    </rPh>
    <rPh sb="17" eb="18">
      <t>サイ</t>
    </rPh>
    <rPh sb="18" eb="20">
      <t>カイキュウ</t>
    </rPh>
    <rPh sb="22" eb="24">
      <t>ダンジョ</t>
    </rPh>
    <rPh sb="24" eb="25">
      <t>ベツ</t>
    </rPh>
    <rPh sb="27" eb="30">
      <t>サイイジョウ</t>
    </rPh>
    <rPh sb="30" eb="33">
      <t>シュウギョウシャ</t>
    </rPh>
    <rPh sb="33" eb="34">
      <t>スウ</t>
    </rPh>
    <phoneticPr fontId="2"/>
  </si>
  <si>
    <t>男女年齢
（５歳階級）</t>
    <rPh sb="0" eb="2">
      <t>ダンジョ</t>
    </rPh>
    <rPh sb="2" eb="4">
      <t>ネンレイ</t>
    </rPh>
    <rPh sb="7" eb="8">
      <t>サイ</t>
    </rPh>
    <rPh sb="8" eb="10">
      <t>カイキュウ</t>
    </rPh>
    <phoneticPr fontId="2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</si>
  <si>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2"/>
  </si>
  <si>
    <t>事　務
従業者</t>
    <rPh sb="0" eb="1">
      <t>コト</t>
    </rPh>
    <rPh sb="2" eb="3">
      <t>ツトム</t>
    </rPh>
    <rPh sb="4" eb="7">
      <t>ジュウギョウシャ</t>
    </rPh>
    <phoneticPr fontId="2"/>
  </si>
  <si>
    <t>販　売
従事者</t>
    <rPh sb="0" eb="1">
      <t>ハン</t>
    </rPh>
    <rPh sb="2" eb="3">
      <t>バイ</t>
    </rPh>
    <rPh sb="4" eb="7">
      <t>ジュウジシャ</t>
    </rPh>
    <phoneticPr fontId="2"/>
  </si>
  <si>
    <t>サービス
職　業
従事者</t>
    <rPh sb="5" eb="6">
      <t>ショク</t>
    </rPh>
    <rPh sb="7" eb="8">
      <t>ギョウ</t>
    </rPh>
    <rPh sb="9" eb="12">
      <t>ジュウジシャ</t>
    </rPh>
    <phoneticPr fontId="2"/>
  </si>
  <si>
    <t>保安職業
従 事 者</t>
    <rPh sb="0" eb="2">
      <t>ホアン</t>
    </rPh>
    <rPh sb="2" eb="4">
      <t>ショクギョウ</t>
    </rPh>
    <rPh sb="5" eb="6">
      <t>ジュウ</t>
    </rPh>
    <rPh sb="7" eb="8">
      <t>コト</t>
    </rPh>
    <rPh sb="9" eb="10">
      <t>シャ</t>
    </rPh>
    <phoneticPr fontId="2"/>
  </si>
  <si>
    <t>輸送・　　機械運転従事者</t>
    <rPh sb="0" eb="2">
      <t>ユソウ</t>
    </rPh>
    <rPh sb="5" eb="7">
      <t>キカイ</t>
    </rPh>
    <rPh sb="7" eb="9">
      <t>ウンテン</t>
    </rPh>
    <rPh sb="9" eb="12">
      <t>ジュウジシャ</t>
    </rPh>
    <phoneticPr fontId="5"/>
  </si>
  <si>
    <t>建設・　　採　掘　　　従事者</t>
    <rPh sb="0" eb="2">
      <t>ケンセツ</t>
    </rPh>
    <rPh sb="5" eb="6">
      <t>サイ</t>
    </rPh>
    <rPh sb="7" eb="8">
      <t>ホリ</t>
    </rPh>
    <rPh sb="11" eb="14">
      <t>ジュウジシャ</t>
    </rPh>
    <phoneticPr fontId="2"/>
  </si>
  <si>
    <t>運輸・清掃・包装従事者</t>
    <rPh sb="0" eb="2">
      <t>ウンユ</t>
    </rPh>
    <rPh sb="3" eb="5">
      <t>セイソウ</t>
    </rPh>
    <rPh sb="6" eb="8">
      <t>ホウソウ</t>
    </rPh>
    <rPh sb="8" eb="11">
      <t>ジュウジシャ</t>
    </rPh>
    <phoneticPr fontId="2"/>
  </si>
  <si>
    <t>分類不能の 職 業</t>
    <rPh sb="0" eb="2">
      <t>ブンルイ</t>
    </rPh>
    <rPh sb="2" eb="4">
      <t>フノウ</t>
    </rPh>
    <rPh sb="6" eb="7">
      <t>ショク</t>
    </rPh>
    <rPh sb="8" eb="9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</si>
</sst>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 * #,##0_ ;_ * \-#,##0_ ;_ * &quot;-&quot;_ ;_ @_ "/>
    <numFmt numFmtId="176" formatCode="#,##0_ ;[Red]\-#,##0\ "/>
    <numFmt numFmtId="177" formatCode="#,##0;&quot;△ &quot;#,##0"/>
    <numFmt numFmtId="178" formatCode="#,##0.0;&quot;△ &quot;#,##0.0"/>
    <numFmt numFmtId="179" formatCode="#,##0_ "/>
    <numFmt numFmtId="180" formatCode="#,###,###,##0;&quot; -&quot;###,###,##0"/>
    <numFmt numFmtId="181" formatCode="\ ###,###,##0;&quot;-&quot;###,###,##0"/>
    <numFmt numFmtId="182" formatCode="\ ###,##0.0;&quot;-&quot;###,##0.0"/>
    <numFmt numFmtId="183" formatCode="\ ###,###,##0;&quot;-&quot;###,###,##0;\-"/>
    <numFmt numFmtId="184" formatCode="0.0;&quot;△ &quot;0.0"/>
    <numFmt numFmtId="185" formatCode="###,###,##0;&quot;-&quot;##,###,##0"/>
    <numFmt numFmtId="186" formatCode="##,###,##0;&quot;-&quot;#,###,##0"/>
    <numFmt numFmtId="187" formatCode="##,###,###,##0;&quot;-&quot;#,###,###,##0"/>
    <numFmt numFmtId="188" formatCode="###,###,###,##0;&quot;-&quot;##,###,###,##0"/>
    <numFmt numFmtId="189" formatCode="###,###,###,###,##0;&quot;-&quot;##,###,###,###,##0"/>
    <numFmt numFmtId="190" formatCode="#,##0.00_ "/>
    <numFmt numFmtId="191" formatCode="#0.00;&quot;-&quot;0.00"/>
    <numFmt numFmtId="192" formatCode="#,##0.00;&quot;△ &quot;#,##0.00"/>
    <numFmt numFmtId="193" formatCode="##0.00;&quot;-&quot;#0.00"/>
    <numFmt numFmtId="194" formatCode="###,##0.00;&quot;-&quot;##,##0.00"/>
    <numFmt numFmtId="195" formatCode="#,###,##0;&quot; -&quot;###,##0"/>
    <numFmt numFmtId="196" formatCode="\ ###,##0;&quot;-&quot;###,##0"/>
    <numFmt numFmtId="197" formatCode="###,##0;&quot;-&quot;##,##0"/>
    <numFmt numFmtId="198" formatCode="General__\ "/>
  </numFmts>
  <fonts count="5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9"/>
    </font>
    <font>
      <sz val="11"/>
      <color indexed="8"/>
      <name val="ＭＳ 明朝"/>
      <family val="1"/>
      <charset val="129"/>
    </font>
    <font>
      <sz val="10"/>
      <color indexed="8"/>
      <name val="ＭＳ 明朝"/>
      <family val="1"/>
      <charset val="129"/>
    </font>
    <font>
      <sz val="10"/>
      <color theme="1"/>
      <name val="ＭＳ 明朝"/>
      <family val="1"/>
      <charset val="129"/>
    </font>
    <font>
      <sz val="10"/>
      <color indexed="8"/>
      <name val="ＭＳ 明朝"/>
      <family val="1"/>
      <charset val="128"/>
    </font>
    <font>
      <sz val="9"/>
      <color indexed="8"/>
      <name val="Times New Roman"/>
      <family val="1"/>
    </font>
    <font>
      <sz val="10"/>
      <color indexed="8"/>
      <name val="ＭＳ ゴシック"/>
      <family val="3"/>
      <charset val="128"/>
    </font>
    <font>
      <sz val="10"/>
      <color theme="1"/>
      <name val="ＭＳ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8.5"/>
      <color indexed="8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7"/>
      <name val="ＭＳ 明朝"/>
      <family val="1"/>
      <charset val="129"/>
    </font>
    <font>
      <sz val="8"/>
      <name val="ＭＳ 明朝"/>
      <family val="1"/>
      <charset val="129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9"/>
    </font>
    <font>
      <sz val="9"/>
      <name val="ＭＳ 明朝"/>
      <family val="1"/>
      <charset val="129"/>
    </font>
    <font>
      <b/>
      <sz val="9"/>
      <name val="HGSｺﾞｼｯｸM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sz val="8"/>
      <color indexed="8"/>
      <name val="ＭＳ 明朝"/>
      <family val="1"/>
      <charset val="129"/>
    </font>
    <font>
      <sz val="9"/>
      <color indexed="8"/>
      <name val="ＭＳ ゴシック"/>
      <family val="3"/>
      <charset val="129"/>
    </font>
    <font>
      <sz val="8"/>
      <name val="ＭＳ ゴシック"/>
      <family val="3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48">
    <xf numFmtId="0" fontId="0" fillId="0" borderId="0" xfId="0"/>
    <xf numFmtId="176" fontId="7" fillId="0" borderId="12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76" fontId="7" fillId="0" borderId="6" xfId="1" applyNumberFormat="1" applyFont="1" applyFill="1" applyBorder="1" applyAlignment="1">
      <alignment vertical="center"/>
    </xf>
    <xf numFmtId="176" fontId="7" fillId="0" borderId="5" xfId="1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176" fontId="7" fillId="0" borderId="9" xfId="1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vertical="center"/>
    </xf>
    <xf numFmtId="176" fontId="7" fillId="0" borderId="13" xfId="1" applyNumberFormat="1" applyFont="1" applyFill="1" applyBorder="1" applyAlignment="1">
      <alignment vertical="center"/>
    </xf>
    <xf numFmtId="176" fontId="7" fillId="0" borderId="14" xfId="1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176" fontId="7" fillId="0" borderId="16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6" fontId="7" fillId="0" borderId="19" xfId="1" applyNumberFormat="1" applyFont="1" applyFill="1" applyBorder="1" applyAlignment="1">
      <alignment vertical="center"/>
    </xf>
    <xf numFmtId="176" fontId="7" fillId="0" borderId="20" xfId="1" applyNumberFormat="1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vertical="center"/>
    </xf>
    <xf numFmtId="0" fontId="7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3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35" xfId="1" applyFont="1" applyBorder="1" applyAlignment="1">
      <alignment vertical="center"/>
    </xf>
    <xf numFmtId="177" fontId="4" fillId="0" borderId="36" xfId="1" applyNumberFormat="1" applyFont="1" applyBorder="1" applyAlignment="1">
      <alignment vertical="center"/>
    </xf>
    <xf numFmtId="177" fontId="4" fillId="0" borderId="37" xfId="1" applyNumberFormat="1" applyFont="1" applyBorder="1" applyAlignment="1">
      <alignment vertical="center"/>
    </xf>
    <xf numFmtId="178" fontId="4" fillId="0" borderId="36" xfId="1" applyNumberFormat="1" applyFont="1" applyBorder="1" applyAlignment="1">
      <alignment vertical="center"/>
    </xf>
    <xf numFmtId="178" fontId="4" fillId="0" borderId="37" xfId="1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38" fontId="4" fillId="0" borderId="39" xfId="1" applyFont="1" applyBorder="1" applyAlignment="1">
      <alignment vertical="center"/>
    </xf>
    <xf numFmtId="38" fontId="4" fillId="0" borderId="40" xfId="1" applyFont="1" applyBorder="1" applyAlignment="1">
      <alignment vertical="center"/>
    </xf>
    <xf numFmtId="38" fontId="4" fillId="0" borderId="41" xfId="1" applyFont="1" applyBorder="1" applyAlignment="1">
      <alignment vertical="center"/>
    </xf>
    <xf numFmtId="38" fontId="4" fillId="0" borderId="42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7" fontId="4" fillId="0" borderId="42" xfId="1" applyNumberFormat="1" applyFont="1" applyBorder="1" applyAlignment="1">
      <alignment vertical="center"/>
    </xf>
    <xf numFmtId="177" fontId="4" fillId="0" borderId="41" xfId="1" applyNumberFormat="1" applyFont="1" applyBorder="1" applyAlignment="1">
      <alignment vertical="center"/>
    </xf>
    <xf numFmtId="178" fontId="4" fillId="0" borderId="42" xfId="1" applyNumberFormat="1" applyFont="1" applyBorder="1" applyAlignment="1">
      <alignment vertical="center"/>
    </xf>
    <xf numFmtId="178" fontId="4" fillId="0" borderId="41" xfId="1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177" fontId="4" fillId="0" borderId="43" xfId="1" applyNumberFormat="1" applyFont="1" applyBorder="1" applyAlignment="1">
      <alignment vertical="center"/>
    </xf>
    <xf numFmtId="177" fontId="4" fillId="0" borderId="31" xfId="1" applyNumberFormat="1" applyFont="1" applyBorder="1" applyAlignment="1">
      <alignment vertical="center"/>
    </xf>
    <xf numFmtId="178" fontId="4" fillId="0" borderId="43" xfId="1" applyNumberFormat="1" applyFont="1" applyBorder="1" applyAlignment="1">
      <alignment vertical="center"/>
    </xf>
    <xf numFmtId="178" fontId="4" fillId="0" borderId="31" xfId="1" applyNumberFormat="1" applyFont="1" applyBorder="1" applyAlignment="1">
      <alignment vertical="center"/>
    </xf>
    <xf numFmtId="49" fontId="0" fillId="0" borderId="0" xfId="0" applyNumberFormat="1"/>
    <xf numFmtId="0" fontId="7" fillId="0" borderId="0" xfId="2" applyFont="1" applyFill="1">
      <alignment vertical="center"/>
    </xf>
    <xf numFmtId="0" fontId="9" fillId="0" borderId="0" xfId="2" applyFont="1" applyFill="1" applyAlignment="1">
      <alignment horizontal="right"/>
    </xf>
    <xf numFmtId="0" fontId="4" fillId="0" borderId="0" xfId="2" applyFont="1" applyFill="1">
      <alignment vertical="center"/>
    </xf>
    <xf numFmtId="0" fontId="9" fillId="0" borderId="22" xfId="2" applyFont="1" applyFill="1" applyBorder="1" applyAlignment="1">
      <alignment horizontal="right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distributed" vertical="center" indent="1"/>
    </xf>
    <xf numFmtId="0" fontId="4" fillId="0" borderId="23" xfId="2" applyFont="1" applyFill="1" applyBorder="1" applyAlignment="1">
      <alignment horizontal="center" vertical="center"/>
    </xf>
    <xf numFmtId="0" fontId="4" fillId="0" borderId="15" xfId="2" applyFont="1" applyFill="1" applyBorder="1">
      <alignment vertical="center"/>
    </xf>
    <xf numFmtId="0" fontId="4" fillId="0" borderId="0" xfId="2" applyFont="1" applyFill="1" applyBorder="1">
      <alignment vertical="center"/>
    </xf>
    <xf numFmtId="0" fontId="1" fillId="0" borderId="0" xfId="2" applyFill="1">
      <alignment vertical="center"/>
    </xf>
    <xf numFmtId="179" fontId="10" fillId="0" borderId="0" xfId="2" applyNumberFormat="1" applyFont="1" applyFill="1">
      <alignment vertical="center"/>
    </xf>
    <xf numFmtId="179" fontId="10" fillId="0" borderId="15" xfId="2" applyNumberFormat="1" applyFont="1" applyFill="1" applyBorder="1">
      <alignment vertical="center"/>
    </xf>
    <xf numFmtId="179" fontId="10" fillId="0" borderId="0" xfId="2" applyNumberFormat="1" applyFont="1" applyFill="1" applyBorder="1">
      <alignment vertical="center"/>
    </xf>
    <xf numFmtId="176" fontId="1" fillId="0" borderId="0" xfId="2" applyNumberFormat="1" applyFill="1">
      <alignment vertical="center"/>
    </xf>
    <xf numFmtId="3" fontId="4" fillId="0" borderId="15" xfId="2" applyNumberFormat="1" applyFont="1" applyFill="1" applyBorder="1">
      <alignment vertical="center"/>
    </xf>
    <xf numFmtId="3" fontId="4" fillId="0" borderId="0" xfId="2" applyNumberFormat="1" applyFont="1" applyFill="1" applyBorder="1">
      <alignment vertical="center"/>
    </xf>
    <xf numFmtId="3" fontId="4" fillId="0" borderId="0" xfId="2" applyNumberFormat="1" applyFont="1" applyFill="1">
      <alignment vertical="center"/>
    </xf>
    <xf numFmtId="176" fontId="10" fillId="0" borderId="0" xfId="2" applyNumberFormat="1" applyFont="1" applyFill="1">
      <alignment vertical="center"/>
    </xf>
    <xf numFmtId="176" fontId="10" fillId="0" borderId="15" xfId="2" applyNumberFormat="1" applyFont="1" applyFill="1" applyBorder="1">
      <alignment vertical="center"/>
    </xf>
    <xf numFmtId="176" fontId="10" fillId="0" borderId="0" xfId="2" applyNumberFormat="1" applyFont="1" applyFill="1" applyBorder="1">
      <alignment vertical="center"/>
    </xf>
    <xf numFmtId="38" fontId="4" fillId="0" borderId="0" xfId="2" applyNumberFormat="1" applyFont="1" applyFill="1">
      <alignment vertical="center"/>
    </xf>
    <xf numFmtId="38" fontId="4" fillId="0" borderId="15" xfId="2" applyNumberFormat="1" applyFont="1" applyFill="1" applyBorder="1">
      <alignment vertical="center"/>
    </xf>
    <xf numFmtId="38" fontId="4" fillId="0" borderId="0" xfId="2" applyNumberFormat="1" applyFont="1" applyFill="1" applyBorder="1">
      <alignment vertical="center"/>
    </xf>
    <xf numFmtId="0" fontId="4" fillId="0" borderId="22" xfId="2" applyFont="1" applyFill="1" applyBorder="1">
      <alignment vertical="center"/>
    </xf>
    <xf numFmtId="38" fontId="4" fillId="0" borderId="22" xfId="2" applyNumberFormat="1" applyFont="1" applyFill="1" applyBorder="1">
      <alignment vertical="center"/>
    </xf>
    <xf numFmtId="38" fontId="4" fillId="0" borderId="10" xfId="2" applyNumberFormat="1" applyFont="1" applyFill="1" applyBorder="1">
      <alignment vertical="center"/>
    </xf>
    <xf numFmtId="38" fontId="4" fillId="0" borderId="15" xfId="2" applyNumberFormat="1" applyFont="1" applyFill="1" applyBorder="1" applyAlignment="1">
      <alignment vertical="center"/>
    </xf>
    <xf numFmtId="38" fontId="4" fillId="0" borderId="0" xfId="2" applyNumberFormat="1" applyFont="1" applyFill="1" applyBorder="1" applyAlignment="1">
      <alignment vertical="center"/>
    </xf>
    <xf numFmtId="38" fontId="4" fillId="0" borderId="10" xfId="2" applyNumberFormat="1" applyFont="1" applyFill="1" applyBorder="1" applyAlignment="1">
      <alignment vertical="center"/>
    </xf>
    <xf numFmtId="38" fontId="4" fillId="0" borderId="22" xfId="2" applyNumberFormat="1" applyFont="1" applyFill="1" applyBorder="1" applyAlignment="1">
      <alignment vertical="center"/>
    </xf>
    <xf numFmtId="0" fontId="1" fillId="0" borderId="0" xfId="2" applyFill="1" applyBorder="1">
      <alignment vertical="center"/>
    </xf>
    <xf numFmtId="0" fontId="4" fillId="0" borderId="26" xfId="2" applyFont="1" applyFill="1" applyBorder="1">
      <alignment vertical="center"/>
    </xf>
    <xf numFmtId="0" fontId="4" fillId="0" borderId="44" xfId="2" applyFont="1" applyFill="1" applyBorder="1">
      <alignment vertical="center"/>
    </xf>
    <xf numFmtId="0" fontId="11" fillId="0" borderId="0" xfId="3" applyFont="1" applyFill="1">
      <alignment vertical="center"/>
    </xf>
    <xf numFmtId="38" fontId="11" fillId="0" borderId="0" xfId="3" applyNumberFormat="1" applyFont="1" applyFill="1">
      <alignment vertical="center"/>
    </xf>
    <xf numFmtId="0" fontId="11" fillId="0" borderId="0" xfId="3" applyFont="1" applyFill="1" applyBorder="1">
      <alignment vertical="center"/>
    </xf>
    <xf numFmtId="0" fontId="12" fillId="0" borderId="0" xfId="3" applyFont="1" applyFill="1">
      <alignment vertical="center"/>
    </xf>
    <xf numFmtId="38" fontId="12" fillId="0" borderId="0" xfId="3" applyNumberFormat="1" applyFont="1" applyFill="1">
      <alignment vertical="center"/>
    </xf>
    <xf numFmtId="38" fontId="13" fillId="0" borderId="0" xfId="3" applyNumberFormat="1" applyFont="1" applyFill="1" applyAlignment="1">
      <alignment horizontal="right" vertical="center"/>
    </xf>
    <xf numFmtId="0" fontId="12" fillId="0" borderId="0" xfId="3" applyFont="1" applyFill="1" applyBorder="1">
      <alignment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38" fontId="12" fillId="0" borderId="45" xfId="3" applyNumberFormat="1" applyFont="1" applyFill="1" applyBorder="1" applyAlignment="1">
      <alignment horizontal="center" vertical="center"/>
    </xf>
    <xf numFmtId="38" fontId="12" fillId="0" borderId="23" xfId="3" applyNumberFormat="1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horizontal="center" vertical="center"/>
    </xf>
    <xf numFmtId="38" fontId="12" fillId="0" borderId="45" xfId="3" applyNumberFormat="1" applyFont="1" applyFill="1" applyBorder="1" applyAlignment="1">
      <alignment horizontal="center" vertical="center"/>
    </xf>
    <xf numFmtId="38" fontId="12" fillId="0" borderId="23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38" fontId="12" fillId="0" borderId="1" xfId="3" applyNumberFormat="1" applyFont="1" applyFill="1" applyBorder="1" applyAlignment="1">
      <alignment horizontal="distributed" vertical="center" indent="1"/>
    </xf>
    <xf numFmtId="38" fontId="12" fillId="0" borderId="3" xfId="3" applyNumberFormat="1" applyFont="1" applyFill="1" applyBorder="1" applyAlignment="1">
      <alignment horizontal="distributed" vertical="center" indent="1"/>
    </xf>
    <xf numFmtId="38" fontId="12" fillId="0" borderId="3" xfId="3" applyNumberFormat="1" applyFont="1" applyFill="1" applyBorder="1" applyAlignment="1">
      <alignment horizontal="center" vertical="center"/>
    </xf>
    <xf numFmtId="0" fontId="14" fillId="0" borderId="0" xfId="3" applyFont="1">
      <alignment vertical="center"/>
    </xf>
    <xf numFmtId="176" fontId="15" fillId="0" borderId="0" xfId="3" applyNumberFormat="1" applyFont="1" applyFill="1" applyBorder="1">
      <alignment vertical="center"/>
    </xf>
    <xf numFmtId="176" fontId="15" fillId="0" borderId="15" xfId="3" applyNumberFormat="1" applyFont="1" applyBorder="1">
      <alignment vertical="center"/>
    </xf>
    <xf numFmtId="176" fontId="15" fillId="0" borderId="0" xfId="3" applyNumberFormat="1" applyFont="1" applyBorder="1">
      <alignment vertical="center"/>
    </xf>
    <xf numFmtId="0" fontId="14" fillId="0" borderId="0" xfId="3" applyFont="1" applyBorder="1">
      <alignment vertical="center"/>
    </xf>
    <xf numFmtId="0" fontId="16" fillId="0" borderId="0" xfId="3" applyFont="1" applyFill="1" applyBorder="1">
      <alignment vertical="center"/>
    </xf>
    <xf numFmtId="38" fontId="16" fillId="0" borderId="15" xfId="3" applyNumberFormat="1" applyFont="1" applyBorder="1">
      <alignment vertical="center"/>
    </xf>
    <xf numFmtId="38" fontId="16" fillId="0" borderId="0" xfId="3" applyNumberFormat="1" applyFont="1" applyBorder="1">
      <alignment vertical="center"/>
    </xf>
    <xf numFmtId="176" fontId="16" fillId="0" borderId="15" xfId="3" applyNumberFormat="1" applyFont="1" applyBorder="1">
      <alignment vertical="center"/>
    </xf>
    <xf numFmtId="176" fontId="16" fillId="0" borderId="0" xfId="3" applyNumberFormat="1" applyFont="1" applyBorder="1">
      <alignment vertical="center"/>
    </xf>
    <xf numFmtId="0" fontId="13" fillId="0" borderId="0" xfId="3" applyFont="1" applyFill="1" applyBorder="1">
      <alignment vertical="center"/>
    </xf>
    <xf numFmtId="0" fontId="16" fillId="0" borderId="22" xfId="3" applyFont="1" applyFill="1" applyBorder="1">
      <alignment vertical="center"/>
    </xf>
    <xf numFmtId="38" fontId="16" fillId="0" borderId="10" xfId="3" applyNumberFormat="1" applyFont="1" applyBorder="1">
      <alignment vertical="center"/>
    </xf>
    <xf numFmtId="38" fontId="16" fillId="0" borderId="22" xfId="3" applyNumberFormat="1" applyFont="1" applyBorder="1">
      <alignment vertical="center"/>
    </xf>
    <xf numFmtId="0" fontId="14" fillId="0" borderId="0" xfId="3" applyFont="1" applyFill="1" applyBorder="1">
      <alignment vertical="center"/>
    </xf>
    <xf numFmtId="0" fontId="13" fillId="0" borderId="0" xfId="3" applyFont="1" applyBorder="1">
      <alignment vertical="center"/>
    </xf>
    <xf numFmtId="0" fontId="13" fillId="0" borderId="22" xfId="3" applyFont="1" applyBorder="1">
      <alignment vertical="center"/>
    </xf>
    <xf numFmtId="0" fontId="13" fillId="0" borderId="26" xfId="3" applyFont="1" applyFill="1" applyBorder="1">
      <alignment vertical="center"/>
    </xf>
    <xf numFmtId="0" fontId="16" fillId="0" borderId="26" xfId="3" applyFont="1" applyFill="1" applyBorder="1">
      <alignment vertical="center"/>
    </xf>
    <xf numFmtId="0" fontId="16" fillId="0" borderId="44" xfId="3" applyFont="1" applyFill="1" applyBorder="1">
      <alignment vertical="center"/>
    </xf>
    <xf numFmtId="176" fontId="16" fillId="0" borderId="10" xfId="3" applyNumberFormat="1" applyFont="1" applyBorder="1">
      <alignment vertical="center"/>
    </xf>
    <xf numFmtId="176" fontId="16" fillId="0" borderId="22" xfId="3" applyNumberFormat="1" applyFont="1" applyBorder="1">
      <alignment vertical="center"/>
    </xf>
    <xf numFmtId="0" fontId="15" fillId="0" borderId="0" xfId="3" applyFont="1" applyFill="1" applyBorder="1">
      <alignment vertical="center"/>
    </xf>
    <xf numFmtId="176" fontId="16" fillId="0" borderId="0" xfId="3" applyNumberFormat="1" applyFont="1" applyFill="1" applyBorder="1">
      <alignment vertical="center"/>
    </xf>
    <xf numFmtId="176" fontId="16" fillId="0" borderId="22" xfId="3" applyNumberFormat="1" applyFont="1" applyFill="1" applyBorder="1">
      <alignment vertical="center"/>
    </xf>
    <xf numFmtId="0" fontId="18" fillId="0" borderId="0" xfId="4" applyFont="1" applyFill="1" applyAlignment="1">
      <alignment vertical="center"/>
    </xf>
    <xf numFmtId="0" fontId="14" fillId="0" borderId="0" xfId="3" applyFont="1" applyAlignment="1">
      <alignment horizontal="right" vertical="center"/>
    </xf>
    <xf numFmtId="0" fontId="14" fillId="0" borderId="0" xfId="3" applyFont="1" applyFill="1">
      <alignment vertical="center"/>
    </xf>
    <xf numFmtId="176" fontId="16" fillId="0" borderId="26" xfId="3" applyNumberFormat="1" applyFont="1" applyFill="1" applyBorder="1">
      <alignment vertical="center"/>
    </xf>
    <xf numFmtId="0" fontId="15" fillId="0" borderId="0" xfId="3" applyFont="1">
      <alignment vertical="center"/>
    </xf>
    <xf numFmtId="0" fontId="15" fillId="0" borderId="0" xfId="3" applyFont="1" applyBorder="1">
      <alignment vertical="center"/>
    </xf>
    <xf numFmtId="0" fontId="13" fillId="0" borderId="22" xfId="3" applyFont="1" applyFill="1" applyBorder="1">
      <alignment vertical="center"/>
    </xf>
    <xf numFmtId="0" fontId="16" fillId="0" borderId="0" xfId="3" applyFont="1" applyBorder="1">
      <alignment vertical="center"/>
    </xf>
    <xf numFmtId="0" fontId="16" fillId="0" borderId="0" xfId="3" applyFont="1" applyFill="1">
      <alignment vertical="center"/>
    </xf>
    <xf numFmtId="0" fontId="16" fillId="0" borderId="0" xfId="3" applyFont="1">
      <alignment vertical="center"/>
    </xf>
    <xf numFmtId="0" fontId="4" fillId="0" borderId="0" xfId="3" applyFont="1" applyFill="1">
      <alignment vertical="center"/>
    </xf>
    <xf numFmtId="0" fontId="4" fillId="0" borderId="0" xfId="3" applyFont="1">
      <alignment vertical="center"/>
    </xf>
    <xf numFmtId="38" fontId="4" fillId="0" borderId="0" xfId="3" applyNumberFormat="1" applyFont="1" applyBorder="1">
      <alignment vertical="center"/>
    </xf>
    <xf numFmtId="0" fontId="1" fillId="0" borderId="0" xfId="3" applyBorder="1">
      <alignment vertical="center"/>
    </xf>
    <xf numFmtId="0" fontId="1" fillId="0" borderId="0" xfId="3">
      <alignment vertical="center"/>
    </xf>
    <xf numFmtId="0" fontId="4" fillId="0" borderId="0" xfId="3" applyFont="1" applyFill="1" applyBorder="1">
      <alignment vertical="center"/>
    </xf>
    <xf numFmtId="0" fontId="4" fillId="0" borderId="0" xfId="3" applyFont="1" applyBorder="1">
      <alignment vertical="center"/>
    </xf>
    <xf numFmtId="0" fontId="1" fillId="0" borderId="0" xfId="3" applyFill="1" applyBorder="1">
      <alignment vertical="center"/>
    </xf>
    <xf numFmtId="0" fontId="1" fillId="0" borderId="26" xfId="3" applyBorder="1">
      <alignment vertical="center"/>
    </xf>
    <xf numFmtId="38" fontId="1" fillId="0" borderId="0" xfId="3" applyNumberFormat="1" applyBorder="1">
      <alignment vertical="center"/>
    </xf>
    <xf numFmtId="0" fontId="1" fillId="0" borderId="22" xfId="3" applyFill="1" applyBorder="1">
      <alignment vertical="center"/>
    </xf>
    <xf numFmtId="0" fontId="1" fillId="0" borderId="44" xfId="3" applyBorder="1">
      <alignment vertical="center"/>
    </xf>
    <xf numFmtId="38" fontId="1" fillId="0" borderId="22" xfId="3" applyNumberFormat="1" applyBorder="1">
      <alignment vertical="center"/>
    </xf>
    <xf numFmtId="0" fontId="1" fillId="0" borderId="0" xfId="3" applyFill="1">
      <alignment vertical="center"/>
    </xf>
    <xf numFmtId="38" fontId="1" fillId="0" borderId="0" xfId="3" applyNumberFormat="1">
      <alignment vertical="center"/>
    </xf>
    <xf numFmtId="0" fontId="20" fillId="0" borderId="22" xfId="5" applyFont="1" applyBorder="1" applyAlignment="1">
      <alignment vertical="center"/>
    </xf>
    <xf numFmtId="0" fontId="21" fillId="0" borderId="0" xfId="5" applyFont="1" applyAlignment="1">
      <alignment vertical="center"/>
    </xf>
    <xf numFmtId="0" fontId="19" fillId="0" borderId="0" xfId="5" applyAlignment="1">
      <alignment vertical="center"/>
    </xf>
    <xf numFmtId="0" fontId="21" fillId="0" borderId="3" xfId="5" applyFont="1" applyBorder="1" applyAlignment="1">
      <alignment vertical="center"/>
    </xf>
    <xf numFmtId="0" fontId="21" fillId="0" borderId="3" xfId="5" applyFont="1" applyBorder="1" applyAlignment="1">
      <alignment horizontal="center" vertical="center"/>
    </xf>
    <xf numFmtId="0" fontId="21" fillId="0" borderId="23" xfId="5" applyFont="1" applyBorder="1" applyAlignment="1">
      <alignment vertical="center"/>
    </xf>
    <xf numFmtId="0" fontId="21" fillId="0" borderId="24" xfId="5" applyFont="1" applyBorder="1" applyAlignment="1">
      <alignment horizontal="center" vertical="center"/>
    </xf>
    <xf numFmtId="0" fontId="21" fillId="0" borderId="25" xfId="5" applyFont="1" applyBorder="1" applyAlignment="1">
      <alignment vertical="center"/>
    </xf>
    <xf numFmtId="0" fontId="21" fillId="0" borderId="1" xfId="5" applyFont="1" applyBorder="1" applyAlignment="1">
      <alignment vertical="center"/>
    </xf>
    <xf numFmtId="0" fontId="21" fillId="0" borderId="4" xfId="5" applyFont="1" applyBorder="1" applyAlignment="1">
      <alignment vertical="center"/>
    </xf>
    <xf numFmtId="0" fontId="19" fillId="0" borderId="0" xfId="5"/>
    <xf numFmtId="0" fontId="21" fillId="0" borderId="22" xfId="5" applyFont="1" applyBorder="1" applyAlignment="1">
      <alignment vertical="center"/>
    </xf>
    <xf numFmtId="0" fontId="21" fillId="0" borderId="22" xfId="5" applyFont="1" applyBorder="1" applyAlignment="1">
      <alignment horizontal="center" vertical="center"/>
    </xf>
    <xf numFmtId="0" fontId="21" fillId="0" borderId="45" xfId="5" applyFont="1" applyBorder="1" applyAlignment="1">
      <alignment horizontal="center" vertical="center"/>
    </xf>
    <xf numFmtId="0" fontId="21" fillId="0" borderId="10" xfId="5" applyFont="1" applyBorder="1" applyAlignment="1">
      <alignment horizontal="center" vertical="center"/>
    </xf>
    <xf numFmtId="0" fontId="21" fillId="0" borderId="44" xfId="5" applyFont="1" applyBorder="1" applyAlignment="1">
      <alignment horizontal="center" vertical="center"/>
    </xf>
    <xf numFmtId="0" fontId="21" fillId="0" borderId="23" xfId="5" applyFont="1" applyBorder="1" applyAlignment="1">
      <alignment horizontal="center" vertical="center"/>
    </xf>
    <xf numFmtId="0" fontId="21" fillId="0" borderId="0" xfId="5" applyFont="1" applyAlignment="1">
      <alignment horizontal="center" vertical="center"/>
    </xf>
    <xf numFmtId="180" fontId="21" fillId="0" borderId="1" xfId="5" applyNumberFormat="1" applyFont="1" applyFill="1" applyBorder="1" applyAlignment="1">
      <alignment horizontal="right" vertical="center"/>
    </xf>
    <xf numFmtId="181" fontId="21" fillId="0" borderId="3" xfId="5" applyNumberFormat="1" applyFont="1" applyFill="1" applyBorder="1" applyAlignment="1">
      <alignment horizontal="right" vertical="center"/>
    </xf>
    <xf numFmtId="181" fontId="21" fillId="0" borderId="4" xfId="5" applyNumberFormat="1" applyFont="1" applyFill="1" applyBorder="1" applyAlignment="1">
      <alignment horizontal="right" vertical="center"/>
    </xf>
    <xf numFmtId="0" fontId="21" fillId="0" borderId="1" xfId="5" applyFont="1" applyFill="1" applyBorder="1" applyAlignment="1">
      <alignment vertical="center"/>
    </xf>
    <xf numFmtId="0" fontId="21" fillId="0" borderId="3" xfId="5" applyFont="1" applyFill="1" applyBorder="1" applyAlignment="1">
      <alignment vertical="center"/>
    </xf>
    <xf numFmtId="49" fontId="21" fillId="0" borderId="0" xfId="5" applyNumberFormat="1" applyFont="1" applyFill="1" applyBorder="1" applyAlignment="1">
      <alignment horizontal="center" vertical="center"/>
    </xf>
    <xf numFmtId="49" fontId="21" fillId="0" borderId="0" xfId="5" applyNumberFormat="1" applyFont="1" applyFill="1" applyBorder="1" applyAlignment="1">
      <alignment vertical="center"/>
    </xf>
    <xf numFmtId="180" fontId="21" fillId="0" borderId="15" xfId="5" applyNumberFormat="1" applyFont="1" applyFill="1" applyBorder="1" applyAlignment="1">
      <alignment horizontal="right" vertical="center"/>
    </xf>
    <xf numFmtId="181" fontId="21" fillId="0" borderId="0" xfId="5" applyNumberFormat="1" applyFont="1" applyFill="1" applyBorder="1" applyAlignment="1">
      <alignment horizontal="right" vertical="center"/>
    </xf>
    <xf numFmtId="181" fontId="21" fillId="0" borderId="26" xfId="5" applyNumberFormat="1" applyFont="1" applyFill="1" applyBorder="1" applyAlignment="1">
      <alignment horizontal="right" vertical="center"/>
    </xf>
    <xf numFmtId="0" fontId="21" fillId="0" borderId="15" xfId="5" applyFont="1" applyBorder="1" applyAlignment="1">
      <alignment vertical="center"/>
    </xf>
    <xf numFmtId="49" fontId="21" fillId="0" borderId="26" xfId="5" applyNumberFormat="1" applyFont="1" applyFill="1" applyBorder="1" applyAlignment="1">
      <alignment vertical="center"/>
    </xf>
    <xf numFmtId="37" fontId="22" fillId="0" borderId="0" xfId="5" applyNumberFormat="1" applyFont="1" applyFill="1" applyBorder="1" applyAlignment="1">
      <alignment horizontal="right" vertical="top"/>
    </xf>
    <xf numFmtId="37" fontId="22" fillId="0" borderId="26" xfId="5" applyNumberFormat="1" applyFont="1" applyFill="1" applyBorder="1" applyAlignment="1">
      <alignment horizontal="right" vertical="top"/>
    </xf>
    <xf numFmtId="49" fontId="21" fillId="0" borderId="0" xfId="5" applyNumberFormat="1" applyFont="1" applyFill="1" applyBorder="1" applyAlignment="1">
      <alignment vertical="center"/>
    </xf>
    <xf numFmtId="49" fontId="21" fillId="0" borderId="26" xfId="5" applyNumberFormat="1" applyFont="1" applyFill="1" applyBorder="1" applyAlignment="1">
      <alignment vertical="center"/>
    </xf>
    <xf numFmtId="0" fontId="21" fillId="0" borderId="0" xfId="5" applyFont="1" applyBorder="1" applyAlignment="1">
      <alignment vertical="center"/>
    </xf>
    <xf numFmtId="0" fontId="21" fillId="0" borderId="26" xfId="5" applyFont="1" applyBorder="1" applyAlignment="1">
      <alignment vertical="center"/>
    </xf>
    <xf numFmtId="0" fontId="21" fillId="0" borderId="0" xfId="5" applyFont="1" applyFill="1" applyBorder="1" applyAlignment="1">
      <alignment vertical="center"/>
    </xf>
    <xf numFmtId="180" fontId="21" fillId="0" borderId="10" xfId="5" applyNumberFormat="1" applyFont="1" applyFill="1" applyBorder="1" applyAlignment="1">
      <alignment horizontal="right" vertical="center"/>
    </xf>
    <xf numFmtId="0" fontId="21" fillId="0" borderId="22" xfId="5" applyFont="1" applyFill="1" applyBorder="1" applyAlignment="1">
      <alignment vertical="center"/>
    </xf>
    <xf numFmtId="49" fontId="21" fillId="0" borderId="4" xfId="5" applyNumberFormat="1" applyFont="1" applyFill="1" applyBorder="1" applyAlignment="1">
      <alignment vertical="center"/>
    </xf>
    <xf numFmtId="180" fontId="21" fillId="0" borderId="3" xfId="5" applyNumberFormat="1" applyFont="1" applyFill="1" applyBorder="1" applyAlignment="1">
      <alignment horizontal="right" vertical="center"/>
    </xf>
    <xf numFmtId="180" fontId="21" fillId="0" borderId="0" xfId="5" applyNumberFormat="1" applyFont="1" applyFill="1" applyBorder="1" applyAlignment="1">
      <alignment horizontal="right" vertical="center"/>
    </xf>
    <xf numFmtId="49" fontId="21" fillId="0" borderId="15" xfId="5" applyNumberFormat="1" applyFont="1" applyFill="1" applyBorder="1" applyAlignment="1">
      <alignment horizontal="center" vertical="center"/>
    </xf>
    <xf numFmtId="49" fontId="21" fillId="0" borderId="0" xfId="5" applyNumberFormat="1" applyFont="1" applyFill="1" applyBorder="1" applyAlignment="1">
      <alignment horizontal="center" vertical="center"/>
    </xf>
    <xf numFmtId="49" fontId="21" fillId="0" borderId="26" xfId="5" applyNumberFormat="1" applyFont="1" applyFill="1" applyBorder="1" applyAlignment="1">
      <alignment horizontal="center" vertical="center"/>
    </xf>
    <xf numFmtId="182" fontId="21" fillId="0" borderId="0" xfId="5" applyNumberFormat="1" applyFont="1" applyFill="1" applyBorder="1" applyAlignment="1">
      <alignment horizontal="right" vertical="center"/>
    </xf>
    <xf numFmtId="49" fontId="21" fillId="0" borderId="22" xfId="5" applyNumberFormat="1" applyFont="1" applyFill="1" applyBorder="1" applyAlignment="1">
      <alignment horizontal="center" vertical="center"/>
    </xf>
    <xf numFmtId="49" fontId="21" fillId="0" borderId="22" xfId="5" applyNumberFormat="1" applyFont="1" applyFill="1" applyBorder="1" applyAlignment="1">
      <alignment vertical="center"/>
    </xf>
    <xf numFmtId="37" fontId="22" fillId="0" borderId="22" xfId="5" applyNumberFormat="1" applyFont="1" applyFill="1" applyBorder="1" applyAlignment="1">
      <alignment horizontal="right" vertical="top"/>
    </xf>
    <xf numFmtId="37" fontId="22" fillId="0" borderId="44" xfId="5" applyNumberFormat="1" applyFont="1" applyFill="1" applyBorder="1" applyAlignment="1">
      <alignment horizontal="right" vertical="top"/>
    </xf>
    <xf numFmtId="49" fontId="21" fillId="0" borderId="10" xfId="5" applyNumberFormat="1" applyFont="1" applyFill="1" applyBorder="1" applyAlignment="1">
      <alignment horizontal="center" vertical="center"/>
    </xf>
    <xf numFmtId="49" fontId="21" fillId="0" borderId="22" xfId="5" applyNumberFormat="1" applyFont="1" applyFill="1" applyBorder="1" applyAlignment="1">
      <alignment horizontal="center" vertical="center"/>
    </xf>
    <xf numFmtId="49" fontId="21" fillId="0" borderId="44" xfId="5" applyNumberFormat="1" applyFont="1" applyFill="1" applyBorder="1" applyAlignment="1">
      <alignment horizontal="center" vertical="center"/>
    </xf>
    <xf numFmtId="182" fontId="21" fillId="0" borderId="22" xfId="5" applyNumberFormat="1" applyFont="1" applyFill="1" applyBorder="1" applyAlignment="1">
      <alignment horizontal="right" vertical="center"/>
    </xf>
    <xf numFmtId="0" fontId="0" fillId="0" borderId="0" xfId="0" applyFill="1"/>
    <xf numFmtId="0" fontId="16" fillId="0" borderId="0" xfId="0" applyFont="1" applyFill="1" applyAlignment="1">
      <alignment horizontal="right"/>
    </xf>
    <xf numFmtId="0" fontId="16" fillId="0" borderId="22" xfId="0" applyFont="1" applyFill="1" applyBorder="1" applyAlignment="1">
      <alignment horizontal="right"/>
    </xf>
    <xf numFmtId="49" fontId="13" fillId="0" borderId="3" xfId="6" applyNumberFormat="1" applyFont="1" applyFill="1" applyBorder="1" applyAlignment="1">
      <alignment horizontal="left" vertical="top"/>
    </xf>
    <xf numFmtId="49" fontId="23" fillId="0" borderId="3" xfId="6" applyNumberFormat="1" applyFont="1" applyFill="1" applyBorder="1" applyAlignment="1">
      <alignment horizontal="center" vertical="center" wrapText="1"/>
    </xf>
    <xf numFmtId="49" fontId="13" fillId="0" borderId="2" xfId="6" applyNumberFormat="1" applyFont="1" applyFill="1" applyBorder="1" applyAlignment="1">
      <alignment horizontal="center" vertical="top" wrapText="1"/>
    </xf>
    <xf numFmtId="49" fontId="13" fillId="0" borderId="23" xfId="6" applyNumberFormat="1" applyFont="1" applyFill="1" applyBorder="1" applyAlignment="1">
      <alignment horizontal="centerContinuous" vertical="top" wrapText="1"/>
    </xf>
    <xf numFmtId="49" fontId="23" fillId="0" borderId="24" xfId="6" applyNumberFormat="1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Continuous" vertical="center"/>
    </xf>
    <xf numFmtId="49" fontId="24" fillId="0" borderId="24" xfId="6" applyNumberFormat="1" applyFont="1" applyFill="1" applyBorder="1" applyAlignment="1">
      <alignment horizontal="centerContinuous" vertical="center"/>
    </xf>
    <xf numFmtId="0" fontId="24" fillId="0" borderId="24" xfId="0" applyFont="1" applyFill="1" applyBorder="1" applyAlignment="1">
      <alignment horizontal="centerContinuous" vertical="center"/>
    </xf>
    <xf numFmtId="0" fontId="23" fillId="0" borderId="23" xfId="0" applyFont="1" applyFill="1" applyBorder="1" applyAlignment="1">
      <alignment horizontal="centerContinuous" vertical="center"/>
    </xf>
    <xf numFmtId="0" fontId="0" fillId="0" borderId="24" xfId="0" applyFill="1" applyBorder="1" applyAlignment="1">
      <alignment horizontal="centerContinuous" vertical="center"/>
    </xf>
    <xf numFmtId="49" fontId="13" fillId="0" borderId="1" xfId="6" applyNumberFormat="1" applyFont="1" applyFill="1" applyBorder="1" applyAlignment="1">
      <alignment vertical="top"/>
    </xf>
    <xf numFmtId="49" fontId="13" fillId="0" borderId="0" xfId="6" applyNumberFormat="1" applyFont="1" applyAlignment="1">
      <alignment vertical="top"/>
    </xf>
    <xf numFmtId="49" fontId="13" fillId="0" borderId="0" xfId="6" applyNumberFormat="1" applyFont="1" applyFill="1" applyBorder="1" applyAlignment="1">
      <alignment vertical="top"/>
    </xf>
    <xf numFmtId="49" fontId="13" fillId="0" borderId="0" xfId="6" applyNumberFormat="1" applyFont="1" applyFill="1" applyAlignment="1">
      <alignment vertical="top"/>
    </xf>
    <xf numFmtId="49" fontId="13" fillId="0" borderId="0" xfId="6" applyNumberFormat="1" applyFont="1" applyFill="1" applyBorder="1" applyAlignment="1">
      <alignment horizontal="left" vertical="top"/>
    </xf>
    <xf numFmtId="49" fontId="23" fillId="0" borderId="0" xfId="6" applyNumberFormat="1" applyFont="1" applyFill="1" applyBorder="1" applyAlignment="1">
      <alignment horizontal="center" vertical="center" wrapText="1"/>
    </xf>
    <xf numFmtId="49" fontId="23" fillId="0" borderId="7" xfId="6" applyNumberFormat="1" applyFont="1" applyFill="1" applyBorder="1" applyAlignment="1">
      <alignment horizontal="center" vertical="top" wrapText="1"/>
    </xf>
    <xf numFmtId="49" fontId="23" fillId="0" borderId="2" xfId="6" applyNumberFormat="1" applyFont="1" applyFill="1" applyBorder="1" applyAlignment="1">
      <alignment horizontal="center" vertical="center" wrapText="1"/>
    </xf>
    <xf numFmtId="49" fontId="23" fillId="0" borderId="23" xfId="6" applyNumberFormat="1" applyFont="1" applyFill="1" applyBorder="1" applyAlignment="1">
      <alignment horizontal="centerContinuous" vertical="center"/>
    </xf>
    <xf numFmtId="49" fontId="13" fillId="0" borderId="25" xfId="6" applyNumberFormat="1" applyFont="1" applyFill="1" applyBorder="1" applyAlignment="1">
      <alignment horizontal="centerContinuous" vertical="top" wrapText="1"/>
    </xf>
    <xf numFmtId="0" fontId="24" fillId="0" borderId="15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13" fillId="0" borderId="15" xfId="6" applyNumberFormat="1" applyFont="1" applyFill="1" applyBorder="1" applyAlignment="1">
      <alignment horizontal="center" vertical="top" wrapText="1"/>
    </xf>
    <xf numFmtId="49" fontId="13" fillId="0" borderId="15" xfId="6" applyNumberFormat="1" applyFont="1" applyFill="1" applyBorder="1" applyAlignment="1">
      <alignment vertical="top"/>
    </xf>
    <xf numFmtId="49" fontId="13" fillId="0" borderId="22" xfId="6" applyNumberFormat="1" applyFont="1" applyBorder="1" applyAlignment="1">
      <alignment vertical="top"/>
    </xf>
    <xf numFmtId="49" fontId="23" fillId="0" borderId="22" xfId="6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top"/>
    </xf>
    <xf numFmtId="49" fontId="13" fillId="0" borderId="18" xfId="6" applyNumberFormat="1" applyFont="1" applyFill="1" applyBorder="1" applyAlignment="1">
      <alignment horizontal="center" vertical="top" wrapText="1"/>
    </xf>
    <xf numFmtId="49" fontId="23" fillId="0" borderId="18" xfId="6" applyNumberFormat="1" applyFont="1" applyFill="1" applyBorder="1" applyAlignment="1">
      <alignment horizontal="center" vertical="center" wrapText="1"/>
    </xf>
    <xf numFmtId="49" fontId="23" fillId="0" borderId="18" xfId="6" applyNumberFormat="1" applyFont="1" applyFill="1" applyBorder="1" applyAlignment="1">
      <alignment horizontal="center" vertical="center" wrapText="1"/>
    </xf>
    <xf numFmtId="49" fontId="23" fillId="0" borderId="18" xfId="6" applyNumberFormat="1" applyFont="1" applyFill="1" applyBorder="1" applyAlignment="1">
      <alignment horizontal="center" vertical="top" wrapText="1"/>
    </xf>
    <xf numFmtId="49" fontId="23" fillId="0" borderId="45" xfId="6" applyNumberFormat="1" applyFont="1" applyFill="1" applyBorder="1" applyAlignment="1">
      <alignment horizontal="center" vertical="top" wrapText="1"/>
    </xf>
    <xf numFmtId="49" fontId="23" fillId="0" borderId="44" xfId="6" applyNumberFormat="1" applyFont="1" applyFill="1" applyBorder="1" applyAlignment="1">
      <alignment horizontal="center" vertical="center" wrapText="1"/>
    </xf>
    <xf numFmtId="49" fontId="23" fillId="0" borderId="10" xfId="6" applyNumberFormat="1" applyFont="1" applyFill="1" applyBorder="1" applyAlignment="1">
      <alignment horizontal="center" vertical="top" wrapText="1"/>
    </xf>
    <xf numFmtId="49" fontId="13" fillId="0" borderId="10" xfId="6" applyNumberFormat="1" applyFont="1" applyFill="1" applyBorder="1" applyAlignment="1">
      <alignment horizontal="center" vertical="top"/>
    </xf>
    <xf numFmtId="49" fontId="13" fillId="0" borderId="0" xfId="6" applyNumberFormat="1" applyFont="1" applyFill="1" applyBorder="1" applyAlignment="1">
      <alignment vertical="center"/>
    </xf>
    <xf numFmtId="49" fontId="13" fillId="0" borderId="0" xfId="6" applyNumberFormat="1" applyFont="1" applyFill="1" applyBorder="1" applyAlignment="1">
      <alignment horizontal="center" vertical="center"/>
    </xf>
    <xf numFmtId="49" fontId="13" fillId="0" borderId="0" xfId="6" applyNumberFormat="1" applyFont="1" applyFill="1" applyBorder="1" applyAlignment="1">
      <alignment horizontal="center" vertical="top"/>
    </xf>
    <xf numFmtId="49" fontId="25" fillId="0" borderId="0" xfId="6" applyNumberFormat="1" applyFont="1" applyFill="1" applyBorder="1" applyAlignment="1">
      <alignment horizontal="distributed" vertical="top"/>
    </xf>
    <xf numFmtId="0" fontId="10" fillId="0" borderId="0" xfId="0" applyFont="1" applyFill="1" applyAlignment="1">
      <alignment horizontal="distributed" vertical="top"/>
    </xf>
    <xf numFmtId="0" fontId="10" fillId="0" borderId="4" xfId="0" applyFont="1" applyFill="1" applyBorder="1" applyAlignment="1">
      <alignment horizontal="distributed" vertical="top"/>
    </xf>
    <xf numFmtId="183" fontId="26" fillId="0" borderId="0" xfId="0" applyNumberFormat="1" applyFont="1" applyAlignment="1">
      <alignment horizontal="right" vertical="top"/>
    </xf>
    <xf numFmtId="183" fontId="26" fillId="0" borderId="0" xfId="0" applyNumberFormat="1" applyFont="1" applyFill="1" applyAlignment="1">
      <alignment horizontal="right" vertical="top"/>
    </xf>
    <xf numFmtId="49" fontId="27" fillId="0" borderId="0" xfId="6" applyNumberFormat="1" applyFont="1" applyFill="1" applyBorder="1" applyAlignment="1">
      <alignment vertical="top"/>
    </xf>
    <xf numFmtId="184" fontId="27" fillId="0" borderId="0" xfId="6" applyNumberFormat="1" applyFont="1" applyFill="1" applyBorder="1" applyAlignment="1">
      <alignment vertical="top"/>
    </xf>
    <xf numFmtId="178" fontId="27" fillId="0" borderId="0" xfId="6" applyNumberFormat="1" applyFont="1" applyFill="1" applyBorder="1" applyAlignment="1">
      <alignment vertical="top"/>
    </xf>
    <xf numFmtId="177" fontId="27" fillId="0" borderId="0" xfId="6" applyNumberFormat="1" applyFont="1" applyFill="1" applyBorder="1" applyAlignment="1">
      <alignment vertical="top"/>
    </xf>
    <xf numFmtId="49" fontId="27" fillId="0" borderId="0" xfId="6" applyNumberFormat="1" applyFont="1" applyFill="1" applyAlignment="1">
      <alignment vertical="top"/>
    </xf>
    <xf numFmtId="49" fontId="27" fillId="0" borderId="0" xfId="6" applyNumberFormat="1" applyFont="1" applyAlignment="1">
      <alignment vertical="top"/>
    </xf>
    <xf numFmtId="49" fontId="23" fillId="0" borderId="0" xfId="6" applyNumberFormat="1" applyFont="1" applyFill="1" applyBorder="1" applyAlignment="1">
      <alignment horizontal="distributed" vertical="top"/>
    </xf>
    <xf numFmtId="49" fontId="23" fillId="0" borderId="26" xfId="6" applyNumberFormat="1" applyFont="1" applyFill="1" applyBorder="1" applyAlignment="1">
      <alignment vertical="top"/>
    </xf>
    <xf numFmtId="183" fontId="9" fillId="0" borderId="0" xfId="0" applyNumberFormat="1" applyFont="1" applyAlignment="1">
      <alignment horizontal="right" vertical="top"/>
    </xf>
    <xf numFmtId="183" fontId="9" fillId="0" borderId="0" xfId="0" applyNumberFormat="1" applyFont="1" applyFill="1" applyAlignment="1">
      <alignment horizontal="right" vertical="top"/>
    </xf>
    <xf numFmtId="177" fontId="13" fillId="0" borderId="0" xfId="6" applyNumberFormat="1" applyFont="1" applyFill="1" applyBorder="1" applyAlignment="1">
      <alignment vertical="top"/>
    </xf>
    <xf numFmtId="183" fontId="9" fillId="0" borderId="0" xfId="0" quotePrefix="1" applyNumberFormat="1" applyFont="1" applyFill="1" applyAlignment="1">
      <alignment horizontal="right" vertical="top"/>
    </xf>
    <xf numFmtId="183" fontId="13" fillId="0" borderId="15" xfId="6" applyNumberFormat="1" applyFont="1" applyFill="1" applyBorder="1" applyAlignment="1">
      <alignment horizontal="right" vertical="top"/>
    </xf>
    <xf numFmtId="183" fontId="13" fillId="0" borderId="0" xfId="6" applyNumberFormat="1" applyFont="1" applyFill="1" applyBorder="1" applyAlignment="1">
      <alignment horizontal="right" vertical="top"/>
    </xf>
    <xf numFmtId="49" fontId="23" fillId="0" borderId="0" xfId="6" applyNumberFormat="1" applyFont="1" applyFill="1" applyBorder="1" applyAlignment="1">
      <alignment vertical="top"/>
    </xf>
    <xf numFmtId="183" fontId="13" fillId="0" borderId="0" xfId="6" applyNumberFormat="1" applyFont="1" applyFill="1" applyBorder="1" applyAlignment="1">
      <alignment vertical="top"/>
    </xf>
    <xf numFmtId="183" fontId="23" fillId="0" borderId="15" xfId="6" applyNumberFormat="1" applyFont="1" applyFill="1" applyBorder="1" applyAlignment="1">
      <alignment horizontal="right" vertical="top"/>
    </xf>
    <xf numFmtId="183" fontId="23" fillId="0" borderId="0" xfId="6" applyNumberFormat="1" applyFont="1" applyFill="1" applyBorder="1" applyAlignment="1">
      <alignment horizontal="right" vertical="top"/>
    </xf>
    <xf numFmtId="49" fontId="23" fillId="0" borderId="0" xfId="6" applyNumberFormat="1" applyFont="1" applyFill="1" applyBorder="1" applyAlignment="1">
      <alignment horizontal="distributed" vertical="top" justifyLastLine="1"/>
    </xf>
    <xf numFmtId="49" fontId="27" fillId="0" borderId="0" xfId="6" applyNumberFormat="1" applyFont="1" applyFill="1" applyAlignment="1">
      <alignment horizontal="center" vertical="top"/>
    </xf>
    <xf numFmtId="49" fontId="25" fillId="0" borderId="26" xfId="6" applyNumberFormat="1" applyFont="1" applyFill="1" applyBorder="1" applyAlignment="1">
      <alignment vertical="top"/>
    </xf>
    <xf numFmtId="183" fontId="23" fillId="0" borderId="0" xfId="6" applyNumberFormat="1" applyFont="1" applyFill="1" applyBorder="1" applyAlignment="1">
      <alignment vertical="top"/>
    </xf>
    <xf numFmtId="49" fontId="25" fillId="0" borderId="0" xfId="6" applyNumberFormat="1" applyFont="1" applyFill="1" applyBorder="1" applyAlignment="1">
      <alignment vertical="top"/>
    </xf>
    <xf numFmtId="49" fontId="25" fillId="0" borderId="0" xfId="6" applyNumberFormat="1" applyFont="1" applyFill="1" applyBorder="1" applyAlignment="1">
      <alignment horizontal="center" vertical="top"/>
    </xf>
    <xf numFmtId="183" fontId="28" fillId="0" borderId="0" xfId="0" applyNumberFormat="1" applyFont="1" applyFill="1" applyAlignment="1">
      <alignment horizontal="right" vertical="top"/>
    </xf>
    <xf numFmtId="49" fontId="13" fillId="0" borderId="22" xfId="6" applyNumberFormat="1" applyFont="1" applyFill="1" applyBorder="1" applyAlignment="1">
      <alignment vertical="top"/>
    </xf>
    <xf numFmtId="49" fontId="23" fillId="0" borderId="22" xfId="6" applyNumberFormat="1" applyFont="1" applyFill="1" applyBorder="1" applyAlignment="1">
      <alignment horizontal="distributed" vertical="top" justifyLastLine="1"/>
    </xf>
    <xf numFmtId="183" fontId="23" fillId="0" borderId="10" xfId="6" applyNumberFormat="1" applyFont="1" applyFill="1" applyBorder="1" applyAlignment="1">
      <alignment horizontal="right" vertical="top"/>
    </xf>
    <xf numFmtId="183" fontId="23" fillId="0" borderId="22" xfId="6" applyNumberFormat="1" applyFont="1" applyFill="1" applyBorder="1" applyAlignment="1">
      <alignment horizontal="right" vertical="top"/>
    </xf>
    <xf numFmtId="0" fontId="16" fillId="0" borderId="0" xfId="0" applyFont="1"/>
    <xf numFmtId="0" fontId="6" fillId="0" borderId="0" xfId="0" applyFont="1"/>
    <xf numFmtId="0" fontId="6" fillId="0" borderId="0" xfId="0" applyFont="1" applyFill="1"/>
    <xf numFmtId="49" fontId="29" fillId="0" borderId="0" xfId="6" applyNumberFormat="1" applyFont="1" applyFill="1" applyBorder="1" applyAlignment="1">
      <alignment vertical="top"/>
    </xf>
    <xf numFmtId="49" fontId="0" fillId="0" borderId="0" xfId="0" applyNumberFormat="1" applyFill="1"/>
    <xf numFmtId="49" fontId="29" fillId="0" borderId="0" xfId="6" applyNumberFormat="1" applyFont="1" applyFill="1" applyAlignment="1">
      <alignment vertical="top"/>
    </xf>
    <xf numFmtId="0" fontId="6" fillId="0" borderId="0" xfId="0" applyFont="1" applyFill="1" applyBorder="1"/>
    <xf numFmtId="0" fontId="4" fillId="0" borderId="0" xfId="0" applyFont="1" applyBorder="1"/>
    <xf numFmtId="0" fontId="6" fillId="0" borderId="0" xfId="0" applyFont="1" applyBorder="1"/>
    <xf numFmtId="0" fontId="16" fillId="0" borderId="0" xfId="0" applyFont="1" applyBorder="1" applyAlignment="1">
      <alignment horizontal="right"/>
    </xf>
    <xf numFmtId="0" fontId="30" fillId="0" borderId="0" xfId="0" applyFont="1" applyBorder="1"/>
    <xf numFmtId="0" fontId="6" fillId="0" borderId="22" xfId="0" applyFont="1" applyFill="1" applyBorder="1"/>
    <xf numFmtId="0" fontId="6" fillId="0" borderId="22" xfId="0" applyFont="1" applyBorder="1"/>
    <xf numFmtId="0" fontId="16" fillId="0" borderId="22" xfId="0" applyFont="1" applyBorder="1" applyAlignment="1">
      <alignment horizontal="right"/>
    </xf>
    <xf numFmtId="0" fontId="23" fillId="0" borderId="3" xfId="6" applyNumberFormat="1" applyFont="1" applyFill="1" applyBorder="1" applyAlignment="1">
      <alignment horizontal="center" vertical="center"/>
    </xf>
    <xf numFmtId="0" fontId="23" fillId="0" borderId="4" xfId="6" applyNumberFormat="1" applyFont="1" applyFill="1" applyBorder="1" applyAlignment="1">
      <alignment horizontal="center" vertical="center"/>
    </xf>
    <xf numFmtId="180" fontId="23" fillId="0" borderId="2" xfId="6" applyNumberFormat="1" applyFont="1" applyFill="1" applyBorder="1" applyAlignment="1">
      <alignment horizontal="center" vertical="center" justifyLastLine="1"/>
    </xf>
    <xf numFmtId="181" fontId="23" fillId="0" borderId="23" xfId="6" applyNumberFormat="1" applyFont="1" applyFill="1" applyBorder="1" applyAlignment="1">
      <alignment horizontal="center" vertical="center"/>
    </xf>
    <xf numFmtId="181" fontId="23" fillId="0" borderId="24" xfId="6" applyNumberFormat="1" applyFont="1" applyFill="1" applyBorder="1" applyAlignment="1">
      <alignment horizontal="center" vertical="center"/>
    </xf>
    <xf numFmtId="181" fontId="23" fillId="0" borderId="25" xfId="6" applyNumberFormat="1" applyFont="1" applyFill="1" applyBorder="1" applyAlignment="1">
      <alignment horizontal="center" vertical="center"/>
    </xf>
    <xf numFmtId="0" fontId="0" fillId="0" borderId="0" xfId="0" applyBorder="1"/>
    <xf numFmtId="0" fontId="23" fillId="0" borderId="0" xfId="6" applyNumberFormat="1" applyFont="1" applyFill="1" applyBorder="1" applyAlignment="1">
      <alignment horizontal="center" vertical="center"/>
    </xf>
    <xf numFmtId="0" fontId="23" fillId="0" borderId="26" xfId="6" applyNumberFormat="1" applyFont="1" applyFill="1" applyBorder="1" applyAlignment="1">
      <alignment horizontal="center" vertical="center"/>
    </xf>
    <xf numFmtId="180" fontId="23" fillId="0" borderId="18" xfId="6" applyNumberFormat="1" applyFont="1" applyFill="1" applyBorder="1" applyAlignment="1">
      <alignment horizontal="center" vertical="center" justifyLastLine="1"/>
    </xf>
    <xf numFmtId="181" fontId="23" fillId="0" borderId="45" xfId="6" applyNumberFormat="1" applyFont="1" applyFill="1" applyBorder="1" applyAlignment="1">
      <alignment horizontal="center" vertical="center" justifyLastLine="1"/>
    </xf>
    <xf numFmtId="185" fontId="23" fillId="0" borderId="45" xfId="6" applyNumberFormat="1" applyFont="1" applyFill="1" applyBorder="1" applyAlignment="1">
      <alignment horizontal="center" vertical="center" justifyLastLine="1"/>
    </xf>
    <xf numFmtId="181" fontId="23" fillId="0" borderId="18" xfId="6" applyNumberFormat="1" applyFont="1" applyFill="1" applyBorder="1" applyAlignment="1">
      <alignment horizontal="center" vertical="center" justifyLastLine="1"/>
    </xf>
    <xf numFmtId="185" fontId="23" fillId="0" borderId="23" xfId="6" applyNumberFormat="1" applyFont="1" applyFill="1" applyBorder="1" applyAlignment="1">
      <alignment horizontal="center" vertical="center" justifyLastLine="1"/>
    </xf>
    <xf numFmtId="0" fontId="13" fillId="0" borderId="3" xfId="6" applyNumberFormat="1" applyFont="1" applyFill="1" applyBorder="1" applyAlignment="1"/>
    <xf numFmtId="0" fontId="23" fillId="0" borderId="3" xfId="6" applyNumberFormat="1" applyFont="1" applyFill="1" applyBorder="1" applyAlignment="1">
      <alignment horizontal="distributed"/>
    </xf>
    <xf numFmtId="0" fontId="23" fillId="0" borderId="46" xfId="6" applyNumberFormat="1" applyFont="1" applyFill="1" applyBorder="1" applyAlignment="1"/>
    <xf numFmtId="180" fontId="13" fillId="0" borderId="2" xfId="6" quotePrefix="1" applyNumberFormat="1" applyFont="1" applyFill="1" applyBorder="1" applyAlignment="1">
      <alignment horizontal="right"/>
    </xf>
    <xf numFmtId="181" fontId="13" fillId="0" borderId="1" xfId="6" quotePrefix="1" applyNumberFormat="1" applyFont="1" applyFill="1" applyBorder="1" applyAlignment="1">
      <alignment horizontal="right"/>
    </xf>
    <xf numFmtId="181" fontId="13" fillId="0" borderId="3" xfId="6" quotePrefix="1" applyNumberFormat="1" applyFont="1" applyFill="1" applyBorder="1" applyAlignment="1">
      <alignment horizontal="right"/>
    </xf>
    <xf numFmtId="0" fontId="13" fillId="0" borderId="0" xfId="6" applyNumberFormat="1" applyFont="1" applyFill="1" applyBorder="1" applyAlignment="1"/>
    <xf numFmtId="0" fontId="23" fillId="0" borderId="0" xfId="6" applyNumberFormat="1" applyFont="1" applyFill="1" applyBorder="1" applyAlignment="1"/>
    <xf numFmtId="0" fontId="23" fillId="0" borderId="0" xfId="6" applyNumberFormat="1" applyFont="1" applyFill="1" applyBorder="1" applyAlignment="1">
      <alignment horizontal="distributed"/>
    </xf>
    <xf numFmtId="0" fontId="23" fillId="0" borderId="0" xfId="6" applyNumberFormat="1" applyFont="1" applyFill="1" applyBorder="1" applyAlignment="1">
      <alignment horizontal="right"/>
    </xf>
    <xf numFmtId="0" fontId="13" fillId="0" borderId="47" xfId="6" applyNumberFormat="1" applyFont="1" applyFill="1" applyBorder="1" applyAlignment="1"/>
    <xf numFmtId="180" fontId="13" fillId="0" borderId="7" xfId="6" quotePrefix="1" applyNumberFormat="1" applyFont="1" applyFill="1" applyBorder="1" applyAlignment="1">
      <alignment horizontal="right"/>
    </xf>
    <xf numFmtId="37" fontId="31" fillId="0" borderId="15" xfId="0" applyNumberFormat="1" applyFont="1" applyFill="1" applyBorder="1" applyAlignment="1">
      <alignment horizontal="right"/>
    </xf>
    <xf numFmtId="37" fontId="31" fillId="0" borderId="0" xfId="0" applyNumberFormat="1" applyFont="1" applyFill="1" applyBorder="1" applyAlignment="1">
      <alignment horizontal="right"/>
    </xf>
    <xf numFmtId="37" fontId="31" fillId="0" borderId="0" xfId="0" quotePrefix="1" applyNumberFormat="1" applyFont="1" applyFill="1" applyBorder="1" applyAlignment="1">
      <alignment horizontal="right"/>
    </xf>
    <xf numFmtId="0" fontId="23" fillId="0" borderId="47" xfId="6" applyNumberFormat="1" applyFont="1" applyFill="1" applyBorder="1" applyAlignment="1"/>
    <xf numFmtId="0" fontId="13" fillId="0" borderId="0" xfId="6" applyNumberFormat="1" applyFont="1" applyFill="1" applyBorder="1" applyAlignment="1">
      <alignment vertical="top"/>
    </xf>
    <xf numFmtId="0" fontId="23" fillId="0" borderId="0" xfId="6" applyNumberFormat="1" applyFont="1" applyFill="1" applyBorder="1" applyAlignment="1">
      <alignment vertical="top"/>
    </xf>
    <xf numFmtId="0" fontId="23" fillId="0" borderId="0" xfId="6" applyNumberFormat="1" applyFont="1" applyFill="1" applyBorder="1" applyAlignment="1">
      <alignment horizontal="distributed" vertical="top"/>
    </xf>
    <xf numFmtId="0" fontId="23" fillId="0" borderId="47" xfId="6" applyNumberFormat="1" applyFont="1" applyFill="1" applyBorder="1" applyAlignment="1">
      <alignment horizontal="distributed" vertical="top"/>
    </xf>
    <xf numFmtId="0" fontId="23" fillId="0" borderId="0" xfId="6" applyNumberFormat="1" applyFont="1" applyFill="1" applyBorder="1" applyAlignment="1">
      <alignment horizontal="left"/>
    </xf>
    <xf numFmtId="181" fontId="13" fillId="0" borderId="15" xfId="6" quotePrefix="1" applyNumberFormat="1" applyFont="1" applyFill="1" applyBorder="1" applyAlignment="1">
      <alignment horizontal="right"/>
    </xf>
    <xf numFmtId="185" fontId="13" fillId="0" borderId="0" xfId="6" quotePrefix="1" applyNumberFormat="1" applyFont="1" applyFill="1" applyBorder="1" applyAlignment="1">
      <alignment horizontal="right"/>
    </xf>
    <xf numFmtId="186" fontId="13" fillId="0" borderId="0" xfId="6" quotePrefix="1" applyNumberFormat="1" applyFont="1" applyFill="1" applyBorder="1" applyAlignment="1">
      <alignment horizontal="right"/>
    </xf>
    <xf numFmtId="181" fontId="13" fillId="0" borderId="0" xfId="6" quotePrefix="1" applyNumberFormat="1" applyFont="1" applyFill="1" applyBorder="1" applyAlignment="1">
      <alignment horizontal="right"/>
    </xf>
    <xf numFmtId="0" fontId="23" fillId="0" borderId="0" xfId="6" applyNumberFormat="1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180" fontId="13" fillId="0" borderId="15" xfId="6" quotePrefix="1" applyNumberFormat="1" applyFont="1" applyFill="1" applyBorder="1" applyAlignment="1">
      <alignment horizontal="right"/>
    </xf>
    <xf numFmtId="180" fontId="13" fillId="0" borderId="0" xfId="6" quotePrefix="1" applyNumberFormat="1" applyFont="1" applyFill="1" applyBorder="1" applyAlignment="1">
      <alignment horizontal="right"/>
    </xf>
    <xf numFmtId="0" fontId="29" fillId="0" borderId="22" xfId="6" applyNumberFormat="1" applyFont="1" applyFill="1" applyBorder="1" applyAlignment="1"/>
    <xf numFmtId="0" fontId="23" fillId="0" borderId="22" xfId="6" applyNumberFormat="1" applyFont="1" applyFill="1" applyBorder="1" applyAlignment="1">
      <alignment horizontal="distributed"/>
    </xf>
    <xf numFmtId="0" fontId="23" fillId="0" borderId="48" xfId="6" applyNumberFormat="1" applyFont="1" applyFill="1" applyBorder="1" applyAlignment="1"/>
    <xf numFmtId="180" fontId="13" fillId="0" borderId="18" xfId="6" quotePrefix="1" applyNumberFormat="1" applyFont="1" applyFill="1" applyBorder="1" applyAlignment="1">
      <alignment horizontal="right"/>
    </xf>
    <xf numFmtId="180" fontId="13" fillId="0" borderId="10" xfId="6" quotePrefix="1" applyNumberFormat="1" applyFont="1" applyFill="1" applyBorder="1" applyAlignment="1">
      <alignment horizontal="right"/>
    </xf>
    <xf numFmtId="180" fontId="13" fillId="0" borderId="22" xfId="6" quotePrefix="1" applyNumberFormat="1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0" applyFont="1" applyBorder="1"/>
    <xf numFmtId="0" fontId="16" fillId="0" borderId="22" xfId="0" applyFont="1" applyFill="1" applyBorder="1"/>
    <xf numFmtId="0" fontId="16" fillId="0" borderId="22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0" fontId="16" fillId="0" borderId="0" xfId="0" applyFont="1" applyBorder="1"/>
    <xf numFmtId="0" fontId="16" fillId="0" borderId="47" xfId="0" applyFont="1" applyBorder="1"/>
    <xf numFmtId="38" fontId="13" fillId="0" borderId="15" xfId="1" quotePrefix="1" applyFont="1" applyFill="1" applyBorder="1" applyAlignment="1">
      <alignment horizontal="right"/>
    </xf>
    <xf numFmtId="37" fontId="9" fillId="0" borderId="0" xfId="0" applyNumberFormat="1" applyFont="1" applyFill="1" applyAlignment="1">
      <alignment horizontal="right"/>
    </xf>
    <xf numFmtId="38" fontId="13" fillId="0" borderId="0" xfId="1" quotePrefix="1" applyFont="1" applyFill="1" applyBorder="1" applyAlignment="1">
      <alignment horizontal="right"/>
    </xf>
    <xf numFmtId="0" fontId="16" fillId="0" borderId="47" xfId="0" applyFont="1" applyBorder="1"/>
    <xf numFmtId="38" fontId="13" fillId="0" borderId="15" xfId="1" applyFont="1" applyFill="1" applyBorder="1" applyAlignment="1">
      <alignment horizontal="right"/>
    </xf>
    <xf numFmtId="38" fontId="13" fillId="0" borderId="0" xfId="1" applyFont="1" applyFill="1" applyBorder="1" applyAlignment="1">
      <alignment horizontal="right"/>
    </xf>
    <xf numFmtId="37" fontId="9" fillId="0" borderId="0" xfId="0" quotePrefix="1" applyNumberFormat="1" applyFont="1" applyFill="1" applyAlignment="1">
      <alignment horizontal="right"/>
    </xf>
    <xf numFmtId="0" fontId="16" fillId="0" borderId="22" xfId="0" applyFont="1" applyBorder="1"/>
    <xf numFmtId="0" fontId="16" fillId="0" borderId="48" xfId="0" applyFont="1" applyBorder="1"/>
    <xf numFmtId="38" fontId="13" fillId="0" borderId="10" xfId="1" quotePrefix="1" applyFont="1" applyFill="1" applyBorder="1" applyAlignment="1">
      <alignment horizontal="right"/>
    </xf>
    <xf numFmtId="38" fontId="13" fillId="0" borderId="22" xfId="1" quotePrefix="1" applyFont="1" applyFill="1" applyBorder="1" applyAlignment="1">
      <alignment horizontal="right"/>
    </xf>
    <xf numFmtId="0" fontId="16" fillId="0" borderId="4" xfId="0" applyFont="1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/>
    <xf numFmtId="0" fontId="16" fillId="0" borderId="0" xfId="0" applyFont="1" applyBorder="1" applyAlignment="1">
      <alignment horizontal="center"/>
    </xf>
    <xf numFmtId="0" fontId="16" fillId="0" borderId="44" xfId="0" applyFont="1" applyBorder="1"/>
    <xf numFmtId="0" fontId="16" fillId="0" borderId="18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49" fontId="23" fillId="0" borderId="26" xfId="6" applyNumberFormat="1" applyFont="1" applyFill="1" applyBorder="1" applyAlignment="1">
      <alignment horizontal="distributed"/>
    </xf>
    <xf numFmtId="187" fontId="23" fillId="0" borderId="1" xfId="6" applyNumberFormat="1" applyFont="1" applyFill="1" applyBorder="1" applyAlignment="1">
      <alignment horizontal="right"/>
    </xf>
    <xf numFmtId="185" fontId="23" fillId="0" borderId="0" xfId="6" applyNumberFormat="1" applyFont="1" applyFill="1" applyBorder="1" applyAlignment="1">
      <alignment horizontal="right"/>
    </xf>
    <xf numFmtId="187" fontId="23" fillId="0" borderId="3" xfId="6" applyNumberFormat="1" applyFont="1" applyFill="1" applyBorder="1" applyAlignment="1">
      <alignment horizontal="right"/>
    </xf>
    <xf numFmtId="187" fontId="23" fillId="0" borderId="15" xfId="6" applyNumberFormat="1" applyFont="1" applyFill="1" applyBorder="1" applyAlignment="1">
      <alignment horizontal="right"/>
    </xf>
    <xf numFmtId="37" fontId="9" fillId="0" borderId="0" xfId="0" quotePrefix="1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187" fontId="23" fillId="0" borderId="0" xfId="6" applyNumberFormat="1" applyFont="1" applyFill="1" applyBorder="1" applyAlignment="1">
      <alignment horizontal="right"/>
    </xf>
    <xf numFmtId="185" fontId="23" fillId="0" borderId="15" xfId="6" applyNumberFormat="1" applyFont="1" applyFill="1" applyBorder="1" applyAlignment="1">
      <alignment horizontal="right"/>
    </xf>
    <xf numFmtId="187" fontId="23" fillId="0" borderId="10" xfId="6" applyNumberFormat="1" applyFont="1" applyFill="1" applyBorder="1" applyAlignment="1">
      <alignment horizontal="right"/>
    </xf>
    <xf numFmtId="37" fontId="9" fillId="0" borderId="22" xfId="0" applyNumberFormat="1" applyFont="1" applyFill="1" applyBorder="1" applyAlignment="1">
      <alignment horizontal="right"/>
    </xf>
    <xf numFmtId="37" fontId="9" fillId="0" borderId="22" xfId="0" quotePrefix="1" applyNumberFormat="1" applyFont="1" applyFill="1" applyBorder="1" applyAlignment="1">
      <alignment horizontal="right"/>
    </xf>
    <xf numFmtId="187" fontId="23" fillId="0" borderId="22" xfId="6" applyNumberFormat="1" applyFont="1" applyFill="1" applyBorder="1" applyAlignment="1">
      <alignment horizontal="right"/>
    </xf>
    <xf numFmtId="185" fontId="13" fillId="0" borderId="0" xfId="6" applyNumberFormat="1" applyFont="1" applyFill="1" applyBorder="1" applyAlignment="1">
      <alignment horizontal="right"/>
    </xf>
    <xf numFmtId="0" fontId="4" fillId="0" borderId="0" xfId="0" applyFont="1" applyAlignment="1"/>
    <xf numFmtId="0" fontId="16" fillId="0" borderId="0" xfId="0" applyFont="1" applyAlignment="1"/>
    <xf numFmtId="0" fontId="32" fillId="0" borderId="0" xfId="0" applyFont="1" applyAlignment="1"/>
    <xf numFmtId="0" fontId="16" fillId="0" borderId="0" xfId="0" applyFont="1" applyAlignment="1">
      <alignment horizontal="right"/>
    </xf>
    <xf numFmtId="0" fontId="16" fillId="0" borderId="0" xfId="0" applyFont="1" applyFill="1" applyBorder="1" applyAlignment="1"/>
    <xf numFmtId="49" fontId="13" fillId="0" borderId="3" xfId="6" applyNumberFormat="1" applyFont="1" applyFill="1" applyBorder="1" applyAlignment="1">
      <alignment vertical="center"/>
    </xf>
    <xf numFmtId="49" fontId="13" fillId="0" borderId="3" xfId="6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distributed" vertical="center" wrapText="1"/>
    </xf>
    <xf numFmtId="188" fontId="13" fillId="0" borderId="2" xfId="6" applyNumberFormat="1" applyFont="1" applyFill="1" applyBorder="1" applyAlignment="1">
      <alignment horizontal="center" vertical="center"/>
    </xf>
    <xf numFmtId="49" fontId="13" fillId="0" borderId="23" xfId="6" applyNumberFormat="1" applyFont="1" applyFill="1" applyBorder="1" applyAlignment="1">
      <alignment horizontal="distributed" vertical="center" justifyLastLine="1"/>
    </xf>
    <xf numFmtId="49" fontId="13" fillId="0" borderId="24" xfId="6" applyNumberFormat="1" applyFont="1" applyFill="1" applyBorder="1" applyAlignment="1">
      <alignment horizontal="distributed" vertical="center" justifyLastLine="1"/>
    </xf>
    <xf numFmtId="185" fontId="13" fillId="0" borderId="24" xfId="6" applyNumberFormat="1" applyFont="1" applyFill="1" applyBorder="1" applyAlignment="1">
      <alignment horizontal="right" vertical="center"/>
    </xf>
    <xf numFmtId="181" fontId="13" fillId="0" borderId="24" xfId="6" applyNumberFormat="1" applyFont="1" applyFill="1" applyBorder="1" applyAlignment="1">
      <alignment horizontal="center" vertical="center"/>
    </xf>
    <xf numFmtId="181" fontId="24" fillId="0" borderId="24" xfId="6" applyNumberFormat="1" applyFont="1" applyFill="1" applyBorder="1" applyAlignment="1">
      <alignment horizontal="center" vertical="center"/>
    </xf>
    <xf numFmtId="181" fontId="13" fillId="0" borderId="25" xfId="6" applyNumberFormat="1" applyFont="1" applyFill="1" applyBorder="1" applyAlignment="1">
      <alignment horizontal="center" vertical="center"/>
    </xf>
    <xf numFmtId="185" fontId="13" fillId="0" borderId="4" xfId="6" applyNumberFormat="1" applyFont="1" applyFill="1" applyBorder="1" applyAlignment="1">
      <alignment horizontal="center" vertical="center"/>
    </xf>
    <xf numFmtId="185" fontId="13" fillId="0" borderId="1" xfId="6" applyNumberFormat="1" applyFont="1" applyFill="1" applyBorder="1" applyAlignment="1">
      <alignment horizontal="center" vertical="center"/>
    </xf>
    <xf numFmtId="185" fontId="13" fillId="0" borderId="0" xfId="6" applyNumberFormat="1" applyFont="1" applyFill="1" applyBorder="1" applyAlignment="1">
      <alignment horizontal="center" vertical="center"/>
    </xf>
    <xf numFmtId="49" fontId="13" fillId="0" borderId="0" xfId="6" applyNumberFormat="1" applyFont="1" applyBorder="1" applyAlignment="1">
      <alignment vertical="center"/>
    </xf>
    <xf numFmtId="49" fontId="13" fillId="0" borderId="0" xfId="6" applyNumberFormat="1" applyFont="1" applyFill="1" applyBorder="1" applyAlignment="1">
      <alignment horizontal="center" vertical="center" wrapText="1"/>
    </xf>
    <xf numFmtId="188" fontId="13" fillId="0" borderId="7" xfId="6" applyNumberFormat="1" applyFont="1" applyFill="1" applyBorder="1" applyAlignment="1">
      <alignment horizontal="center" vertical="center"/>
    </xf>
    <xf numFmtId="187" fontId="13" fillId="0" borderId="2" xfId="6" applyNumberFormat="1" applyFont="1" applyFill="1" applyBorder="1" applyAlignment="1">
      <alignment horizontal="center" vertical="center"/>
    </xf>
    <xf numFmtId="49" fontId="13" fillId="0" borderId="23" xfId="6" applyNumberFormat="1" applyFont="1" applyFill="1" applyBorder="1" applyAlignment="1">
      <alignment horizontal="center" vertical="center"/>
    </xf>
    <xf numFmtId="49" fontId="13" fillId="0" borderId="24" xfId="6" applyNumberFormat="1" applyFont="1" applyFill="1" applyBorder="1" applyAlignment="1">
      <alignment horizontal="center" vertical="center"/>
    </xf>
    <xf numFmtId="49" fontId="13" fillId="0" borderId="25" xfId="6" applyNumberFormat="1" applyFont="1" applyFill="1" applyBorder="1" applyAlignment="1">
      <alignment horizontal="center" vertical="center"/>
    </xf>
    <xf numFmtId="187" fontId="13" fillId="0" borderId="22" xfId="6" applyNumberFormat="1" applyFont="1" applyFill="1" applyBorder="1" applyAlignment="1">
      <alignment horizontal="right" vertical="center"/>
    </xf>
    <xf numFmtId="181" fontId="13" fillId="0" borderId="24" xfId="6" applyNumberFormat="1" applyFont="1" applyFill="1" applyBorder="1" applyAlignment="1">
      <alignment horizontal="distributed" vertical="center"/>
    </xf>
    <xf numFmtId="181" fontId="24" fillId="0" borderId="24" xfId="6" applyNumberFormat="1" applyFont="1" applyFill="1" applyBorder="1" applyAlignment="1">
      <alignment horizontal="center" vertical="center"/>
    </xf>
    <xf numFmtId="181" fontId="13" fillId="0" borderId="44" xfId="6" applyNumberFormat="1" applyFont="1" applyFill="1" applyBorder="1" applyAlignment="1">
      <alignment horizontal="center" vertical="center"/>
    </xf>
    <xf numFmtId="185" fontId="13" fillId="0" borderId="7" xfId="6" applyNumberFormat="1" applyFont="1" applyFill="1" applyBorder="1" applyAlignment="1">
      <alignment horizontal="center" vertical="center" wrapText="1" justifyLastLine="1"/>
    </xf>
    <xf numFmtId="185" fontId="13" fillId="0" borderId="15" xfId="6" applyNumberFormat="1" applyFont="1" applyFill="1" applyBorder="1" applyAlignment="1">
      <alignment horizontal="center" vertical="center" wrapText="1" justifyLastLine="1"/>
    </xf>
    <xf numFmtId="185" fontId="13" fillId="0" borderId="0" xfId="6" applyNumberFormat="1" applyFont="1" applyFill="1" applyBorder="1" applyAlignment="1">
      <alignment horizontal="center" vertical="center" wrapText="1" justifyLastLine="1"/>
    </xf>
    <xf numFmtId="0" fontId="13" fillId="0" borderId="0" xfId="6" applyNumberFormat="1" applyFont="1" applyFill="1" applyBorder="1" applyAlignment="1">
      <alignment vertical="center"/>
    </xf>
    <xf numFmtId="0" fontId="13" fillId="0" borderId="0" xfId="6" applyNumberFormat="1" applyFont="1" applyFill="1" applyBorder="1" applyAlignment="1">
      <alignment horizontal="left" vertical="center"/>
    </xf>
    <xf numFmtId="187" fontId="13" fillId="0" borderId="7" xfId="6" applyNumberFormat="1" applyFont="1" applyFill="1" applyBorder="1" applyAlignment="1">
      <alignment horizontal="center" vertical="center"/>
    </xf>
    <xf numFmtId="180" fontId="13" fillId="0" borderId="2" xfId="6" applyNumberFormat="1" applyFont="1" applyFill="1" applyBorder="1" applyAlignment="1">
      <alignment horizontal="center" vertical="center"/>
    </xf>
    <xf numFmtId="181" fontId="13" fillId="0" borderId="2" xfId="6" applyNumberFormat="1" applyFont="1" applyFill="1" applyBorder="1" applyAlignment="1">
      <alignment horizontal="center" vertical="center" wrapText="1"/>
    </xf>
    <xf numFmtId="0" fontId="13" fillId="0" borderId="2" xfId="6" applyNumberFormat="1" applyFont="1" applyFill="1" applyBorder="1" applyAlignment="1">
      <alignment vertical="center"/>
    </xf>
    <xf numFmtId="185" fontId="13" fillId="0" borderId="2" xfId="6" applyNumberFormat="1" applyFont="1" applyFill="1" applyBorder="1" applyAlignment="1">
      <alignment horizontal="center" vertical="center" wrapText="1"/>
    </xf>
    <xf numFmtId="181" fontId="33" fillId="0" borderId="2" xfId="6" applyNumberFormat="1" applyFont="1" applyFill="1" applyBorder="1" applyAlignment="1">
      <alignment horizontal="center" vertical="center" wrapText="1"/>
    </xf>
    <xf numFmtId="0" fontId="13" fillId="0" borderId="0" xfId="6" applyNumberFormat="1" applyFont="1" applyBorder="1" applyAlignment="1">
      <alignment vertical="center"/>
    </xf>
    <xf numFmtId="0" fontId="13" fillId="0" borderId="0" xfId="6" applyNumberFormat="1" applyFont="1" applyFill="1" applyBorder="1" applyAlignment="1">
      <alignment horizontal="left"/>
    </xf>
    <xf numFmtId="0" fontId="14" fillId="0" borderId="0" xfId="0" applyFont="1" applyFill="1" applyAlignment="1">
      <alignment horizontal="distributed" vertical="center" wrapText="1"/>
    </xf>
    <xf numFmtId="180" fontId="16" fillId="0" borderId="7" xfId="0" applyNumberFormat="1" applyFont="1" applyFill="1" applyBorder="1" applyAlignment="1">
      <alignment horizontal="center" vertical="center"/>
    </xf>
    <xf numFmtId="181" fontId="13" fillId="0" borderId="7" xfId="6" applyNumberFormat="1" applyFont="1" applyFill="1" applyBorder="1" applyAlignment="1">
      <alignment horizontal="center" vertical="center" wrapText="1"/>
    </xf>
    <xf numFmtId="187" fontId="13" fillId="0" borderId="7" xfId="6" applyNumberFormat="1" applyFont="1" applyFill="1" applyBorder="1" applyAlignment="1">
      <alignment horizontal="center" vertical="center"/>
    </xf>
    <xf numFmtId="185" fontId="13" fillId="0" borderId="7" xfId="6" applyNumberFormat="1" applyFont="1" applyFill="1" applyBorder="1" applyAlignment="1">
      <alignment horizontal="center" vertical="center" wrapText="1"/>
    </xf>
    <xf numFmtId="181" fontId="33" fillId="0" borderId="7" xfId="6" applyNumberFormat="1" applyFont="1" applyFill="1" applyBorder="1" applyAlignment="1">
      <alignment horizontal="center" vertical="center" wrapText="1"/>
    </xf>
    <xf numFmtId="0" fontId="13" fillId="0" borderId="0" xfId="6" applyNumberFormat="1" applyFont="1" applyBorder="1" applyAlignment="1"/>
    <xf numFmtId="49" fontId="24" fillId="0" borderId="0" xfId="6" applyNumberFormat="1" applyFont="1" applyFill="1" applyBorder="1" applyAlignment="1">
      <alignment vertical="center"/>
    </xf>
    <xf numFmtId="49" fontId="24" fillId="0" borderId="0" xfId="6" applyNumberFormat="1" applyFont="1" applyFill="1" applyBorder="1" applyAlignment="1">
      <alignment horizontal="left" vertical="center"/>
    </xf>
    <xf numFmtId="49" fontId="24" fillId="0" borderId="0" xfId="6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188" fontId="13" fillId="0" borderId="26" xfId="6" applyNumberFormat="1" applyFont="1" applyFill="1" applyBorder="1" applyAlignment="1">
      <alignment horizontal="center" vertical="center"/>
    </xf>
    <xf numFmtId="180" fontId="24" fillId="0" borderId="7" xfId="6" applyNumberFormat="1" applyFont="1" applyFill="1" applyBorder="1" applyAlignment="1">
      <alignment horizontal="center" vertical="center"/>
    </xf>
    <xf numFmtId="187" fontId="24" fillId="0" borderId="7" xfId="6" applyNumberFormat="1" applyFont="1" applyFill="1" applyBorder="1" applyAlignment="1">
      <alignment horizontal="center" vertical="center"/>
    </xf>
    <xf numFmtId="49" fontId="24" fillId="0" borderId="0" xfId="6" applyNumberFormat="1" applyFont="1" applyBorder="1" applyAlignment="1">
      <alignment vertical="center"/>
    </xf>
    <xf numFmtId="49" fontId="24" fillId="0" borderId="22" xfId="6" applyNumberFormat="1" applyFont="1" applyFill="1" applyBorder="1" applyAlignment="1">
      <alignment vertical="center"/>
    </xf>
    <xf numFmtId="49" fontId="24" fillId="0" borderId="22" xfId="6" applyNumberFormat="1" applyFont="1" applyFill="1" applyBorder="1" applyAlignment="1">
      <alignment horizontal="left" vertical="center"/>
    </xf>
    <xf numFmtId="49" fontId="24" fillId="0" borderId="22" xfId="6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188" fontId="13" fillId="0" borderId="44" xfId="6" applyNumberFormat="1" applyFont="1" applyFill="1" applyBorder="1" applyAlignment="1">
      <alignment horizontal="center" vertical="center"/>
    </xf>
    <xf numFmtId="187" fontId="13" fillId="0" borderId="18" xfId="6" applyNumberFormat="1" applyFont="1" applyFill="1" applyBorder="1" applyAlignment="1">
      <alignment horizontal="center" vertical="center"/>
    </xf>
    <xf numFmtId="180" fontId="24" fillId="0" borderId="18" xfId="6" applyNumberFormat="1" applyFont="1" applyFill="1" applyBorder="1" applyAlignment="1">
      <alignment horizontal="center" vertical="center"/>
    </xf>
    <xf numFmtId="181" fontId="13" fillId="0" borderId="18" xfId="6" applyNumberFormat="1" applyFont="1" applyFill="1" applyBorder="1" applyAlignment="1">
      <alignment horizontal="center" vertical="center" wrapText="1"/>
    </xf>
    <xf numFmtId="187" fontId="24" fillId="0" borderId="18" xfId="6" applyNumberFormat="1" applyFont="1" applyFill="1" applyBorder="1" applyAlignment="1">
      <alignment horizontal="center" vertical="center"/>
    </xf>
    <xf numFmtId="185" fontId="13" fillId="0" borderId="18" xfId="6" applyNumberFormat="1" applyFont="1" applyFill="1" applyBorder="1" applyAlignment="1">
      <alignment horizontal="center" vertical="center" wrapText="1"/>
    </xf>
    <xf numFmtId="181" fontId="33" fillId="0" borderId="18" xfId="6" applyNumberFormat="1" applyFont="1" applyFill="1" applyBorder="1" applyAlignment="1">
      <alignment horizontal="center" vertical="center" wrapText="1"/>
    </xf>
    <xf numFmtId="185" fontId="13" fillId="0" borderId="18" xfId="6" applyNumberFormat="1" applyFont="1" applyFill="1" applyBorder="1" applyAlignment="1">
      <alignment horizontal="center" vertical="center" wrapText="1" justifyLastLine="1"/>
    </xf>
    <xf numFmtId="185" fontId="13" fillId="0" borderId="10" xfId="6" applyNumberFormat="1" applyFont="1" applyFill="1" applyBorder="1" applyAlignment="1">
      <alignment horizontal="center" vertical="center" wrapText="1" justifyLastLine="1"/>
    </xf>
    <xf numFmtId="0" fontId="16" fillId="0" borderId="26" xfId="0" applyFont="1" applyBorder="1" applyAlignment="1"/>
    <xf numFmtId="183" fontId="13" fillId="0" borderId="0" xfId="6" quotePrefix="1" applyNumberFormat="1" applyFont="1" applyFill="1" applyBorder="1" applyAlignment="1">
      <alignment horizontal="right"/>
    </xf>
    <xf numFmtId="0" fontId="16" fillId="0" borderId="0" xfId="0" applyFont="1" applyFill="1" applyAlignment="1"/>
    <xf numFmtId="0" fontId="16" fillId="0" borderId="0" xfId="0" applyFont="1" applyBorder="1" applyAlignment="1"/>
    <xf numFmtId="183" fontId="31" fillId="0" borderId="15" xfId="0" applyNumberFormat="1" applyFont="1" applyFill="1" applyBorder="1" applyAlignment="1">
      <alignment horizontal="right"/>
    </xf>
    <xf numFmtId="183" fontId="31" fillId="0" borderId="0" xfId="0" quotePrefix="1" applyNumberFormat="1" applyFont="1" applyFill="1" applyBorder="1" applyAlignment="1">
      <alignment horizontal="right"/>
    </xf>
    <xf numFmtId="183" fontId="13" fillId="0" borderId="0" xfId="6" applyNumberFormat="1" applyFont="1" applyFill="1" applyBorder="1" applyAlignment="1">
      <alignment horizontal="right"/>
    </xf>
    <xf numFmtId="183" fontId="31" fillId="0" borderId="0" xfId="0" applyNumberFormat="1" applyFont="1" applyFill="1" applyBorder="1" applyAlignment="1">
      <alignment horizontal="right"/>
    </xf>
    <xf numFmtId="183" fontId="13" fillId="0" borderId="0" xfId="7" quotePrefix="1" applyNumberFormat="1" applyFont="1" applyFill="1" applyBorder="1" applyAlignment="1">
      <alignment horizontal="right" vertical="top"/>
    </xf>
    <xf numFmtId="181" fontId="13" fillId="0" borderId="0" xfId="7" quotePrefix="1" applyNumberFormat="1" applyFont="1" applyFill="1" applyBorder="1" applyAlignment="1">
      <alignment horizontal="right" vertical="top"/>
    </xf>
    <xf numFmtId="183" fontId="16" fillId="0" borderId="0" xfId="0" applyNumberFormat="1" applyFont="1" applyFill="1" applyBorder="1" applyAlignment="1"/>
    <xf numFmtId="183" fontId="16" fillId="0" borderId="0" xfId="0" applyNumberFormat="1" applyFont="1" applyFill="1" applyAlignment="1"/>
    <xf numFmtId="183" fontId="9" fillId="0" borderId="0" xfId="0" quotePrefix="1" applyNumberFormat="1" applyFont="1" applyFill="1" applyBorder="1" applyAlignment="1">
      <alignment horizontal="right" vertical="top"/>
    </xf>
    <xf numFmtId="183" fontId="9" fillId="0" borderId="0" xfId="0" applyNumberFormat="1" applyFont="1" applyFill="1" applyBorder="1" applyAlignment="1">
      <alignment horizontal="right" vertical="top"/>
    </xf>
    <xf numFmtId="37" fontId="26" fillId="0" borderId="0" xfId="0" quotePrefix="1" applyNumberFormat="1" applyFont="1" applyFill="1" applyBorder="1" applyAlignment="1">
      <alignment horizontal="right" vertical="top"/>
    </xf>
    <xf numFmtId="183" fontId="13" fillId="0" borderId="0" xfId="7" applyNumberFormat="1" applyFont="1" applyFill="1" applyBorder="1" applyAlignment="1">
      <alignment horizontal="right" vertical="top"/>
    </xf>
    <xf numFmtId="189" fontId="13" fillId="0" borderId="0" xfId="7" applyNumberFormat="1" applyFont="1" applyFill="1" applyBorder="1" applyAlignment="1">
      <alignment horizontal="right" vertical="top"/>
    </xf>
    <xf numFmtId="183" fontId="16" fillId="0" borderId="0" xfId="1" applyNumberFormat="1" applyFont="1" applyFill="1" applyBorder="1" applyAlignment="1">
      <alignment horizontal="right"/>
    </xf>
    <xf numFmtId="183" fontId="16" fillId="0" borderId="0" xfId="1" applyNumberFormat="1" applyFont="1" applyFill="1" applyAlignment="1">
      <alignment horizontal="right"/>
    </xf>
    <xf numFmtId="38" fontId="16" fillId="0" borderId="0" xfId="1" applyFont="1" applyFill="1" applyAlignment="1">
      <alignment horizontal="right"/>
    </xf>
    <xf numFmtId="37" fontId="26" fillId="0" borderId="0" xfId="0" applyNumberFormat="1" applyFont="1" applyFill="1" applyBorder="1" applyAlignment="1">
      <alignment horizontal="right" vertical="top"/>
    </xf>
    <xf numFmtId="183" fontId="16" fillId="0" borderId="0" xfId="7" quotePrefix="1" applyNumberFormat="1" applyFont="1" applyFill="1" applyBorder="1" applyAlignment="1">
      <alignment horizontal="right" vertical="top"/>
    </xf>
    <xf numFmtId="189" fontId="13" fillId="0" borderId="0" xfId="7" quotePrefix="1" applyNumberFormat="1" applyFont="1" applyFill="1" applyBorder="1" applyAlignment="1">
      <alignment horizontal="right" vertical="top"/>
    </xf>
    <xf numFmtId="38" fontId="16" fillId="0" borderId="0" xfId="1" applyFont="1" applyFill="1" applyBorder="1" applyAlignment="1">
      <alignment horizontal="right"/>
    </xf>
    <xf numFmtId="0" fontId="16" fillId="0" borderId="22" xfId="0" applyFont="1" applyFill="1" applyBorder="1" applyAlignment="1"/>
    <xf numFmtId="0" fontId="16" fillId="0" borderId="22" xfId="0" applyFont="1" applyBorder="1" applyAlignment="1"/>
    <xf numFmtId="37" fontId="31" fillId="0" borderId="10" xfId="0" applyNumberFormat="1" applyFont="1" applyFill="1" applyBorder="1" applyAlignment="1">
      <alignment horizontal="right"/>
    </xf>
    <xf numFmtId="38" fontId="16" fillId="0" borderId="22" xfId="1" applyFont="1" applyFill="1" applyBorder="1" applyAlignment="1">
      <alignment horizontal="right"/>
    </xf>
    <xf numFmtId="38" fontId="16" fillId="0" borderId="0" xfId="1" applyFont="1" applyBorder="1" applyAlignment="1">
      <alignment horizontal="right"/>
    </xf>
    <xf numFmtId="180" fontId="16" fillId="0" borderId="2" xfId="0" applyNumberFormat="1" applyFont="1" applyFill="1" applyBorder="1" applyAlignment="1">
      <alignment horizontal="center" vertical="center"/>
    </xf>
    <xf numFmtId="180" fontId="16" fillId="0" borderId="7" xfId="0" applyNumberFormat="1" applyFont="1" applyFill="1" applyBorder="1" applyAlignment="1">
      <alignment horizontal="center" vertical="center"/>
    </xf>
    <xf numFmtId="0" fontId="0" fillId="0" borderId="7" xfId="0" applyBorder="1"/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88" fontId="13" fillId="0" borderId="18" xfId="6" applyNumberFormat="1" applyFont="1" applyFill="1" applyBorder="1" applyAlignment="1">
      <alignment horizontal="center" vertical="center"/>
    </xf>
    <xf numFmtId="180" fontId="16" fillId="0" borderId="18" xfId="0" applyNumberFormat="1" applyFont="1" applyFill="1" applyBorder="1" applyAlignment="1">
      <alignment horizontal="center" vertical="center"/>
    </xf>
    <xf numFmtId="0" fontId="0" fillId="0" borderId="18" xfId="0" applyBorder="1"/>
    <xf numFmtId="0" fontId="16" fillId="0" borderId="0" xfId="0" applyFont="1" applyAlignment="1">
      <alignment vertical="center"/>
    </xf>
    <xf numFmtId="0" fontId="16" fillId="0" borderId="4" xfId="0" applyFont="1" applyBorder="1" applyAlignment="1"/>
    <xf numFmtId="181" fontId="13" fillId="0" borderId="0" xfId="6" applyNumberFormat="1" applyFont="1" applyFill="1" applyBorder="1" applyAlignment="1">
      <alignment horizontal="right" vertical="top"/>
    </xf>
    <xf numFmtId="181" fontId="13" fillId="0" borderId="3" xfId="6" applyNumberFormat="1" applyFont="1" applyFill="1" applyBorder="1" applyAlignment="1">
      <alignment horizontal="right" vertical="top"/>
    </xf>
    <xf numFmtId="37" fontId="31" fillId="0" borderId="0" xfId="0" applyNumberFormat="1" applyFont="1" applyFill="1" applyAlignment="1">
      <alignment horizontal="right" vertical="top"/>
    </xf>
    <xf numFmtId="0" fontId="34" fillId="0" borderId="0" xfId="0" applyFont="1" applyAlignment="1"/>
    <xf numFmtId="37" fontId="31" fillId="0" borderId="0" xfId="0" quotePrefix="1" applyNumberFormat="1" applyFont="1" applyFill="1" applyAlignment="1">
      <alignment horizontal="right" vertical="top"/>
    </xf>
    <xf numFmtId="181" fontId="13" fillId="0" borderId="10" xfId="6" applyNumberFormat="1" applyFont="1" applyFill="1" applyBorder="1" applyAlignment="1">
      <alignment horizontal="right" vertical="top"/>
    </xf>
    <xf numFmtId="181" fontId="13" fillId="0" borderId="22" xfId="6" applyNumberFormat="1" applyFont="1" applyFill="1" applyBorder="1" applyAlignment="1">
      <alignment horizontal="right" vertical="top"/>
    </xf>
    <xf numFmtId="37" fontId="31" fillId="0" borderId="22" xfId="0" applyNumberFormat="1" applyFont="1" applyFill="1" applyBorder="1" applyAlignment="1">
      <alignment horizontal="right" vertical="top"/>
    </xf>
    <xf numFmtId="37" fontId="31" fillId="0" borderId="22" xfId="0" quotePrefix="1" applyNumberFormat="1" applyFont="1" applyFill="1" applyBorder="1" applyAlignment="1">
      <alignment horizontal="right" vertical="top"/>
    </xf>
    <xf numFmtId="49" fontId="13" fillId="0" borderId="24" xfId="6" applyNumberFormat="1" applyFont="1" applyFill="1" applyBorder="1" applyAlignment="1">
      <alignment vertical="center"/>
    </xf>
    <xf numFmtId="49" fontId="13" fillId="0" borderId="24" xfId="6" applyNumberFormat="1" applyFont="1" applyFill="1" applyBorder="1" applyAlignment="1">
      <alignment horizontal="left" vertical="center" wrapText="1"/>
    </xf>
    <xf numFmtId="49" fontId="13" fillId="0" borderId="4" xfId="6" applyNumberFormat="1" applyFont="1" applyFill="1" applyBorder="1" applyAlignment="1">
      <alignment horizontal="left" vertical="center" wrapText="1"/>
    </xf>
    <xf numFmtId="188" fontId="13" fillId="0" borderId="45" xfId="6" applyNumberFormat="1" applyFont="1" applyFill="1" applyBorder="1" applyAlignment="1">
      <alignment horizontal="center" vertical="center" wrapText="1"/>
    </xf>
    <xf numFmtId="49" fontId="35" fillId="0" borderId="45" xfId="6" applyNumberFormat="1" applyFont="1" applyFill="1" applyBorder="1" applyAlignment="1">
      <alignment horizontal="center" vertical="center" wrapText="1"/>
    </xf>
    <xf numFmtId="49" fontId="35" fillId="0" borderId="23" xfId="6" applyNumberFormat="1" applyFont="1" applyFill="1" applyBorder="1" applyAlignment="1">
      <alignment horizontal="distributed" vertical="center" wrapText="1" justifyLastLine="1"/>
    </xf>
    <xf numFmtId="0" fontId="16" fillId="0" borderId="3" xfId="0" applyFont="1" applyBorder="1" applyAlignment="1"/>
    <xf numFmtId="177" fontId="31" fillId="0" borderId="0" xfId="0" applyNumberFormat="1" applyFont="1" applyFill="1" applyAlignment="1">
      <alignment horizontal="right"/>
    </xf>
    <xf numFmtId="49" fontId="31" fillId="0" borderId="0" xfId="0" applyNumberFormat="1" applyFont="1" applyFill="1" applyAlignment="1">
      <alignment horizontal="right"/>
    </xf>
    <xf numFmtId="190" fontId="16" fillId="0" borderId="0" xfId="0" applyNumberFormat="1" applyFont="1" applyAlignment="1"/>
    <xf numFmtId="0" fontId="36" fillId="0" borderId="0" xfId="0" applyFont="1" applyBorder="1" applyAlignment="1">
      <alignment horizontal="left" shrinkToFit="1"/>
    </xf>
    <xf numFmtId="177" fontId="31" fillId="0" borderId="22" xfId="0" applyNumberFormat="1" applyFont="1" applyFill="1" applyBorder="1" applyAlignment="1">
      <alignment horizontal="right"/>
    </xf>
    <xf numFmtId="49" fontId="31" fillId="0" borderId="22" xfId="0" applyNumberFormat="1" applyFont="1" applyFill="1" applyBorder="1" applyAlignment="1">
      <alignment horizontal="right"/>
    </xf>
    <xf numFmtId="0" fontId="16" fillId="0" borderId="3" xfId="0" applyFont="1" applyBorder="1" applyAlignment="1">
      <alignment horizontal="centerContinuous"/>
    </xf>
    <xf numFmtId="0" fontId="16" fillId="0" borderId="24" xfId="0" applyFont="1" applyBorder="1" applyAlignment="1">
      <alignment horizontal="centerContinuous"/>
    </xf>
    <xf numFmtId="0" fontId="16" fillId="0" borderId="25" xfId="0" applyFont="1" applyBorder="1" applyAlignment="1">
      <alignment horizontal="centerContinuous"/>
    </xf>
    <xf numFmtId="0" fontId="16" fillId="0" borderId="1" xfId="0" applyFont="1" applyBorder="1" applyAlignment="1">
      <alignment horizontal="center" vertical="center"/>
    </xf>
    <xf numFmtId="0" fontId="16" fillId="0" borderId="22" xfId="0" applyFont="1" applyBorder="1" applyAlignment="1">
      <alignment vertical="top"/>
    </xf>
    <xf numFmtId="0" fontId="16" fillId="0" borderId="44" xfId="0" applyFont="1" applyBorder="1" applyAlignment="1"/>
    <xf numFmtId="0" fontId="16" fillId="0" borderId="4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49" fontId="13" fillId="0" borderId="45" xfId="8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shrinkToFit="1"/>
    </xf>
    <xf numFmtId="181" fontId="13" fillId="0" borderId="0" xfId="8" applyNumberFormat="1" applyFont="1" applyFill="1" applyBorder="1" applyAlignment="1">
      <alignment horizontal="right" shrinkToFit="1"/>
    </xf>
    <xf numFmtId="181" fontId="13" fillId="0" borderId="0" xfId="8" applyNumberFormat="1" applyFont="1" applyFill="1" applyBorder="1" applyAlignment="1">
      <alignment horizontal="right"/>
    </xf>
    <xf numFmtId="0" fontId="16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191" fontId="13" fillId="0" borderId="0" xfId="8" applyNumberFormat="1" applyFont="1" applyFill="1" applyBorder="1" applyAlignment="1">
      <alignment horizontal="right"/>
    </xf>
    <xf numFmtId="192" fontId="31" fillId="0" borderId="22" xfId="0" applyNumberFormat="1" applyFont="1" applyFill="1" applyBorder="1" applyAlignment="1">
      <alignment horizontal="right"/>
    </xf>
    <xf numFmtId="0" fontId="37" fillId="0" borderId="0" xfId="0" applyFont="1" applyAlignment="1">
      <alignment horizontal="right"/>
    </xf>
    <xf numFmtId="0" fontId="37" fillId="0" borderId="22" xfId="0" applyFont="1" applyBorder="1" applyAlignment="1">
      <alignment horizontal="right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33" fillId="0" borderId="0" xfId="6" applyNumberFormat="1" applyFont="1" applyFill="1" applyBorder="1" applyAlignment="1">
      <alignment vertical="center"/>
    </xf>
    <xf numFmtId="0" fontId="16" fillId="0" borderId="1" xfId="0" applyFont="1" applyBorder="1"/>
    <xf numFmtId="37" fontId="9" fillId="0" borderId="15" xfId="0" applyNumberFormat="1" applyFont="1" applyFill="1" applyBorder="1" applyAlignment="1">
      <alignment horizontal="right" vertical="center"/>
    </xf>
    <xf numFmtId="37" fontId="9" fillId="0" borderId="0" xfId="0" applyNumberFormat="1" applyFont="1" applyFill="1" applyBorder="1" applyAlignment="1">
      <alignment horizontal="right" vertical="center"/>
    </xf>
    <xf numFmtId="37" fontId="9" fillId="0" borderId="10" xfId="0" applyNumberFormat="1" applyFont="1" applyFill="1" applyBorder="1" applyAlignment="1">
      <alignment horizontal="right" vertical="center"/>
    </xf>
    <xf numFmtId="37" fontId="9" fillId="0" borderId="22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/>
    </xf>
    <xf numFmtId="49" fontId="38" fillId="0" borderId="0" xfId="6" applyNumberFormat="1" applyFont="1" applyFill="1" applyBorder="1" applyAlignment="1">
      <alignment vertical="center"/>
    </xf>
    <xf numFmtId="37" fontId="9" fillId="0" borderId="1" xfId="0" applyNumberFormat="1" applyFont="1" applyFill="1" applyBorder="1" applyAlignment="1">
      <alignment horizontal="right" vertical="center"/>
    </xf>
    <xf numFmtId="37" fontId="9" fillId="0" borderId="3" xfId="0" applyNumberFormat="1" applyFont="1" applyFill="1" applyBorder="1" applyAlignment="1">
      <alignment horizontal="right" vertical="center"/>
    </xf>
    <xf numFmtId="193" fontId="23" fillId="0" borderId="0" xfId="6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4" fillId="0" borderId="0" xfId="0" applyFont="1" applyBorder="1"/>
    <xf numFmtId="193" fontId="23" fillId="0" borderId="22" xfId="6" applyNumberFormat="1" applyFont="1" applyFill="1" applyBorder="1" applyAlignment="1">
      <alignment horizontal="right" vertical="center"/>
    </xf>
    <xf numFmtId="0" fontId="4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13" fillId="0" borderId="0" xfId="6" applyNumberFormat="1" applyFont="1" applyFill="1" applyBorder="1" applyAlignment="1"/>
    <xf numFmtId="38" fontId="16" fillId="0" borderId="1" xfId="1" applyFont="1" applyBorder="1" applyAlignment="1">
      <alignment vertical="center"/>
    </xf>
    <xf numFmtId="38" fontId="16" fillId="0" borderId="3" xfId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49" fontId="13" fillId="0" borderId="23" xfId="6" applyNumberFormat="1" applyFont="1" applyFill="1" applyBorder="1" applyAlignment="1">
      <alignment vertical="center"/>
    </xf>
    <xf numFmtId="49" fontId="13" fillId="0" borderId="25" xfId="6" applyNumberFormat="1" applyFont="1" applyFill="1" applyBorder="1" applyAlignment="1">
      <alignment vertical="center"/>
    </xf>
    <xf numFmtId="181" fontId="13" fillId="0" borderId="23" xfId="6" applyNumberFormat="1" applyFont="1" applyFill="1" applyBorder="1" applyAlignment="1">
      <alignment horizontal="distributed" vertical="center" wrapText="1"/>
    </xf>
    <xf numFmtId="181" fontId="13" fillId="0" borderId="24" xfId="6" applyNumberFormat="1" applyFont="1" applyFill="1" applyBorder="1" applyAlignment="1">
      <alignment horizontal="distributed" vertical="center" wrapText="1"/>
    </xf>
    <xf numFmtId="181" fontId="13" fillId="0" borderId="24" xfId="6" applyNumberFormat="1" applyFont="1" applyFill="1" applyBorder="1" applyAlignment="1">
      <alignment vertical="center" wrapText="1"/>
    </xf>
    <xf numFmtId="181" fontId="13" fillId="0" borderId="25" xfId="6" applyNumberFormat="1" applyFont="1" applyFill="1" applyBorder="1" applyAlignment="1">
      <alignment vertical="center" wrapText="1"/>
    </xf>
    <xf numFmtId="0" fontId="13" fillId="0" borderId="0" xfId="6" applyNumberFormat="1" applyFont="1" applyFill="1" applyBorder="1" applyAlignment="1">
      <alignment horizontal="center" vertical="center"/>
    </xf>
    <xf numFmtId="0" fontId="13" fillId="0" borderId="26" xfId="6" applyNumberFormat="1" applyFont="1" applyFill="1" applyBorder="1" applyAlignment="1">
      <alignment horizontal="center" vertical="center"/>
    </xf>
    <xf numFmtId="185" fontId="33" fillId="0" borderId="2" xfId="6" applyNumberFormat="1" applyFont="1" applyFill="1" applyBorder="1" applyAlignment="1">
      <alignment horizontal="center" vertical="center" wrapText="1"/>
    </xf>
    <xf numFmtId="185" fontId="33" fillId="0" borderId="7" xfId="6" applyNumberFormat="1" applyFont="1" applyFill="1" applyBorder="1" applyAlignment="1">
      <alignment horizontal="center" vertical="center" wrapText="1"/>
    </xf>
    <xf numFmtId="185" fontId="33" fillId="0" borderId="18" xfId="6" applyNumberFormat="1" applyFont="1" applyFill="1" applyBorder="1" applyAlignment="1">
      <alignment horizontal="center" vertical="center" wrapText="1"/>
    </xf>
    <xf numFmtId="0" fontId="39" fillId="0" borderId="0" xfId="6" applyNumberFormat="1" applyFont="1" applyFill="1" applyBorder="1" applyAlignment="1">
      <alignment vertical="center"/>
    </xf>
    <xf numFmtId="0" fontId="23" fillId="0" borderId="4" xfId="6" applyNumberFormat="1" applyFont="1" applyFill="1" applyBorder="1" applyAlignment="1"/>
    <xf numFmtId="185" fontId="13" fillId="0" borderId="0" xfId="9" applyNumberFormat="1" applyFont="1" applyFill="1" applyBorder="1" applyAlignment="1">
      <alignment horizontal="right"/>
    </xf>
    <xf numFmtId="38" fontId="16" fillId="0" borderId="0" xfId="1" applyFont="1" applyAlignment="1">
      <alignment horizontal="right"/>
    </xf>
    <xf numFmtId="0" fontId="23" fillId="0" borderId="0" xfId="6" applyNumberFormat="1" applyFont="1" applyFill="1" applyBorder="1" applyAlignment="1">
      <alignment vertical="center"/>
    </xf>
    <xf numFmtId="0" fontId="23" fillId="0" borderId="26" xfId="6" applyNumberFormat="1" applyFont="1" applyFill="1" applyBorder="1" applyAlignment="1"/>
    <xf numFmtId="37" fontId="31" fillId="0" borderId="0" xfId="0" applyNumberFormat="1" applyFont="1" applyFill="1" applyAlignment="1">
      <alignment horizontal="right"/>
    </xf>
    <xf numFmtId="0" fontId="23" fillId="0" borderId="22" xfId="6" applyNumberFormat="1" applyFont="1" applyFill="1" applyBorder="1" applyAlignment="1">
      <alignment vertical="center"/>
    </xf>
    <xf numFmtId="0" fontId="16" fillId="0" borderId="1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" xfId="0" applyNumberFormat="1" applyFont="1" applyBorder="1" applyAlignment="1">
      <alignment vertic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2" xfId="0" applyNumberFormat="1" applyFont="1" applyBorder="1" applyAlignment="1">
      <alignment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44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vertical="center"/>
    </xf>
    <xf numFmtId="37" fontId="31" fillId="0" borderId="1" xfId="0" applyNumberFormat="1" applyFont="1" applyFill="1" applyBorder="1" applyAlignment="1">
      <alignment horizontal="right" vertical="center"/>
    </xf>
    <xf numFmtId="37" fontId="31" fillId="0" borderId="3" xfId="0" applyNumberFormat="1" applyFont="1" applyFill="1" applyBorder="1" applyAlignment="1">
      <alignment horizontal="right" vertical="center"/>
    </xf>
    <xf numFmtId="194" fontId="13" fillId="0" borderId="3" xfId="9" applyNumberFormat="1" applyFont="1" applyFill="1" applyBorder="1" applyAlignment="1">
      <alignment horizontal="right" vertical="center"/>
    </xf>
    <xf numFmtId="39" fontId="31" fillId="0" borderId="3" xfId="0" applyNumberFormat="1" applyFont="1" applyFill="1" applyBorder="1" applyAlignment="1">
      <alignment horizontal="right" vertical="center"/>
    </xf>
    <xf numFmtId="2" fontId="13" fillId="0" borderId="0" xfId="9" applyNumberFormat="1" applyFont="1" applyFill="1" applyBorder="1" applyAlignment="1">
      <alignment horizontal="right"/>
    </xf>
    <xf numFmtId="181" fontId="13" fillId="0" borderId="1" xfId="6" applyNumberFormat="1" applyFont="1" applyFill="1" applyBorder="1" applyAlignment="1">
      <alignment horizontal="right"/>
    </xf>
    <xf numFmtId="181" fontId="13" fillId="0" borderId="3" xfId="6" applyNumberFormat="1" applyFont="1" applyFill="1" applyBorder="1" applyAlignment="1">
      <alignment horizontal="right"/>
    </xf>
    <xf numFmtId="0" fontId="16" fillId="0" borderId="26" xfId="0" applyNumberFormat="1" applyFont="1" applyBorder="1" applyAlignment="1">
      <alignment vertical="center"/>
    </xf>
    <xf numFmtId="37" fontId="31" fillId="0" borderId="15" xfId="0" applyNumberFormat="1" applyFont="1" applyFill="1" applyBorder="1" applyAlignment="1">
      <alignment horizontal="right" vertical="center"/>
    </xf>
    <xf numFmtId="37" fontId="31" fillId="0" borderId="0" xfId="0" applyNumberFormat="1" applyFont="1" applyFill="1" applyBorder="1" applyAlignment="1">
      <alignment horizontal="right" vertical="center"/>
    </xf>
    <xf numFmtId="194" fontId="13" fillId="0" borderId="0" xfId="9" applyNumberFormat="1" applyFont="1" applyFill="1" applyBorder="1" applyAlignment="1">
      <alignment horizontal="right" vertical="center"/>
    </xf>
    <xf numFmtId="39" fontId="31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26" xfId="0" applyFont="1" applyBorder="1" applyAlignment="1">
      <alignment horizontal="center"/>
    </xf>
    <xf numFmtId="181" fontId="13" fillId="0" borderId="15" xfId="6" applyNumberFormat="1" applyFont="1" applyFill="1" applyBorder="1" applyAlignment="1">
      <alignment horizontal="right"/>
    </xf>
    <xf numFmtId="185" fontId="23" fillId="0" borderId="0" xfId="6" applyNumberFormat="1" applyFont="1" applyFill="1" applyBorder="1" applyAlignment="1">
      <alignment horizontal="center" vertical="center"/>
    </xf>
    <xf numFmtId="185" fontId="24" fillId="0" borderId="0" xfId="6" applyNumberFormat="1" applyFont="1" applyFill="1" applyBorder="1" applyAlignment="1">
      <alignment horizontal="center" vertical="center"/>
    </xf>
    <xf numFmtId="185" fontId="23" fillId="0" borderId="0" xfId="6" applyNumberFormat="1" applyFont="1" applyFill="1" applyBorder="1" applyAlignment="1">
      <alignment horizontal="center" vertical="top"/>
    </xf>
    <xf numFmtId="181" fontId="13" fillId="0" borderId="0" xfId="6" applyNumberFormat="1" applyFont="1" applyFill="1" applyBorder="1" applyAlignment="1">
      <alignment horizontal="right"/>
    </xf>
    <xf numFmtId="0" fontId="16" fillId="0" borderId="44" xfId="0" applyNumberFormat="1" applyFont="1" applyBorder="1" applyAlignment="1">
      <alignment vertical="center"/>
    </xf>
    <xf numFmtId="37" fontId="31" fillId="0" borderId="10" xfId="0" applyNumberFormat="1" applyFont="1" applyFill="1" applyBorder="1" applyAlignment="1">
      <alignment horizontal="right" vertical="center"/>
    </xf>
    <xf numFmtId="37" fontId="31" fillId="0" borderId="22" xfId="0" applyNumberFormat="1" applyFont="1" applyFill="1" applyBorder="1" applyAlignment="1">
      <alignment horizontal="right" vertical="center"/>
    </xf>
    <xf numFmtId="194" fontId="13" fillId="0" borderId="22" xfId="9" applyNumberFormat="1" applyFont="1" applyFill="1" applyBorder="1" applyAlignment="1">
      <alignment horizontal="right" vertical="center"/>
    </xf>
    <xf numFmtId="39" fontId="31" fillId="0" borderId="22" xfId="0" applyNumberFormat="1" applyFont="1" applyFill="1" applyBorder="1" applyAlignment="1">
      <alignment horizontal="right" vertical="center"/>
    </xf>
    <xf numFmtId="0" fontId="16" fillId="0" borderId="22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181" fontId="13" fillId="0" borderId="10" xfId="6" applyNumberFormat="1" applyFont="1" applyFill="1" applyBorder="1" applyAlignment="1">
      <alignment horizontal="right"/>
    </xf>
    <xf numFmtId="37" fontId="31" fillId="0" borderId="22" xfId="0" applyNumberFormat="1" applyFont="1" applyFill="1" applyBorder="1" applyAlignment="1">
      <alignment horizontal="right"/>
    </xf>
    <xf numFmtId="37" fontId="31" fillId="0" borderId="22" xfId="0" quotePrefix="1" applyNumberFormat="1" applyFont="1" applyFill="1" applyBorder="1" applyAlignment="1">
      <alignment horizontal="right"/>
    </xf>
    <xf numFmtId="0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16" fillId="0" borderId="3" xfId="0" applyFont="1" applyBorder="1"/>
    <xf numFmtId="195" fontId="13" fillId="0" borderId="15" xfId="6" applyNumberFormat="1" applyFont="1" applyFill="1" applyBorder="1" applyAlignment="1">
      <alignment horizontal="right"/>
    </xf>
    <xf numFmtId="195" fontId="13" fillId="0" borderId="3" xfId="6" applyNumberFormat="1" applyFont="1" applyFill="1" applyBorder="1" applyAlignment="1">
      <alignment horizontal="right"/>
    </xf>
    <xf numFmtId="37" fontId="31" fillId="0" borderId="3" xfId="0" applyNumberFormat="1" applyFont="1" applyFill="1" applyBorder="1" applyAlignment="1">
      <alignment horizontal="right"/>
    </xf>
    <xf numFmtId="195" fontId="13" fillId="0" borderId="0" xfId="6" applyNumberFormat="1" applyFont="1" applyFill="1" applyBorder="1" applyAlignment="1">
      <alignment horizontal="right"/>
    </xf>
    <xf numFmtId="195" fontId="13" fillId="0" borderId="10" xfId="6" applyNumberFormat="1" applyFont="1" applyFill="1" applyBorder="1" applyAlignment="1">
      <alignment horizontal="right"/>
    </xf>
    <xf numFmtId="195" fontId="13" fillId="0" borderId="22" xfId="6" applyNumberFormat="1" applyFont="1" applyFill="1" applyBorder="1" applyAlignment="1">
      <alignment horizontal="right"/>
    </xf>
    <xf numFmtId="0" fontId="42" fillId="0" borderId="0" xfId="0" applyFont="1"/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/>
    </xf>
    <xf numFmtId="186" fontId="27" fillId="0" borderId="0" xfId="6" quotePrefix="1" applyNumberFormat="1" applyFont="1" applyFill="1" applyBorder="1" applyAlignment="1">
      <alignment horizontal="right" vertical="top"/>
    </xf>
    <xf numFmtId="41" fontId="15" fillId="0" borderId="0" xfId="1" applyNumberFormat="1" applyFont="1" applyFill="1"/>
    <xf numFmtId="0" fontId="15" fillId="0" borderId="0" xfId="0" applyFont="1"/>
    <xf numFmtId="0" fontId="16" fillId="0" borderId="26" xfId="0" applyFont="1" applyBorder="1" applyAlignment="1">
      <alignment vertical="center"/>
    </xf>
    <xf numFmtId="186" fontId="13" fillId="0" borderId="0" xfId="6" quotePrefix="1" applyNumberFormat="1" applyFont="1" applyFill="1" applyBorder="1" applyAlignment="1">
      <alignment horizontal="right" vertical="top"/>
    </xf>
    <xf numFmtId="195" fontId="13" fillId="0" borderId="0" xfId="6" quotePrefix="1" applyNumberFormat="1" applyFont="1" applyFill="1" applyBorder="1" applyAlignment="1">
      <alignment horizontal="right" vertical="top"/>
    </xf>
    <xf numFmtId="196" fontId="13" fillId="0" borderId="0" xfId="6" applyNumberFormat="1" applyFont="1" applyFill="1" applyBorder="1" applyAlignment="1">
      <alignment horizontal="right" vertical="top"/>
    </xf>
    <xf numFmtId="41" fontId="16" fillId="0" borderId="0" xfId="1" applyNumberFormat="1" applyFont="1" applyFill="1"/>
    <xf numFmtId="195" fontId="13" fillId="0" borderId="0" xfId="6" applyNumberFormat="1" applyFont="1" applyFill="1" applyBorder="1" applyAlignment="1">
      <alignment horizontal="right" vertical="top"/>
    </xf>
    <xf numFmtId="186" fontId="13" fillId="0" borderId="0" xfId="6" applyNumberFormat="1" applyFont="1" applyFill="1" applyBorder="1" applyAlignment="1">
      <alignment horizontal="right" vertical="top"/>
    </xf>
    <xf numFmtId="41" fontId="16" fillId="0" borderId="0" xfId="1" applyNumberFormat="1" applyFont="1"/>
    <xf numFmtId="49" fontId="13" fillId="0" borderId="26" xfId="6" applyNumberFormat="1" applyFont="1" applyFill="1" applyBorder="1" applyAlignment="1">
      <alignment vertical="center"/>
    </xf>
    <xf numFmtId="49" fontId="38" fillId="0" borderId="26" xfId="6" applyNumberFormat="1" applyFont="1" applyFill="1" applyBorder="1" applyAlignment="1">
      <alignment vertical="center"/>
    </xf>
    <xf numFmtId="186" fontId="13" fillId="0" borderId="0" xfId="6" applyNumberFormat="1" applyFont="1" applyFill="1" applyAlignment="1">
      <alignment horizontal="right" vertical="top"/>
    </xf>
    <xf numFmtId="186" fontId="13" fillId="0" borderId="0" xfId="6" quotePrefix="1" applyNumberFormat="1" applyFont="1" applyFill="1" applyAlignment="1">
      <alignment horizontal="right" vertical="top"/>
    </xf>
    <xf numFmtId="196" fontId="13" fillId="0" borderId="0" xfId="6" quotePrefix="1" applyNumberFormat="1" applyFont="1" applyFill="1" applyBorder="1" applyAlignment="1">
      <alignment horizontal="right" vertical="top"/>
    </xf>
    <xf numFmtId="41" fontId="16" fillId="0" borderId="0" xfId="1" applyNumberFormat="1" applyFont="1" applyBorder="1"/>
    <xf numFmtId="41" fontId="15" fillId="0" borderId="0" xfId="1" applyNumberFormat="1" applyFont="1"/>
    <xf numFmtId="197" fontId="13" fillId="0" borderId="0" xfId="6" applyNumberFormat="1" applyFont="1" applyFill="1" applyBorder="1" applyAlignment="1">
      <alignment horizontal="right" vertical="top"/>
    </xf>
    <xf numFmtId="197" fontId="13" fillId="0" borderId="0" xfId="6" quotePrefix="1" applyNumberFormat="1" applyFont="1" applyFill="1" applyBorder="1" applyAlignment="1">
      <alignment horizontal="right" vertical="top"/>
    </xf>
    <xf numFmtId="38" fontId="15" fillId="0" borderId="0" xfId="0" applyNumberFormat="1" applyFont="1"/>
    <xf numFmtId="38" fontId="16" fillId="0" borderId="0" xfId="0" applyNumberFormat="1" applyFont="1"/>
    <xf numFmtId="0" fontId="14" fillId="0" borderId="22" xfId="0" applyFont="1" applyBorder="1" applyAlignment="1">
      <alignment vertical="center"/>
    </xf>
    <xf numFmtId="0" fontId="16" fillId="0" borderId="10" xfId="0" applyFont="1" applyBorder="1"/>
    <xf numFmtId="49" fontId="23" fillId="0" borderId="0" xfId="6" applyNumberFormat="1" applyFont="1" applyFill="1" applyBorder="1" applyAlignment="1">
      <alignment vertical="center"/>
    </xf>
    <xf numFmtId="0" fontId="6" fillId="0" borderId="0" xfId="0" applyFont="1" applyFill="1" applyAlignment="1"/>
    <xf numFmtId="0" fontId="13" fillId="0" borderId="0" xfId="0" applyFont="1" applyFill="1" applyAlignment="1"/>
    <xf numFmtId="0" fontId="16" fillId="0" borderId="15" xfId="0" applyFont="1" applyBorder="1"/>
    <xf numFmtId="186" fontId="13" fillId="0" borderId="15" xfId="6" applyNumberFormat="1" applyFont="1" applyFill="1" applyBorder="1" applyAlignment="1">
      <alignment horizontal="right" vertical="top"/>
    </xf>
    <xf numFmtId="185" fontId="13" fillId="0" borderId="0" xfId="6" applyNumberFormat="1" applyFont="1" applyFill="1" applyBorder="1" applyAlignment="1">
      <alignment horizontal="right" vertical="top"/>
    </xf>
    <xf numFmtId="2" fontId="13" fillId="0" borderId="0" xfId="6" applyNumberFormat="1" applyFont="1" applyFill="1" applyBorder="1" applyAlignment="1">
      <alignment horizontal="right" vertical="top"/>
    </xf>
    <xf numFmtId="49" fontId="13" fillId="0" borderId="26" xfId="6" applyNumberFormat="1" applyFont="1" applyFill="1" applyBorder="1" applyAlignment="1">
      <alignment vertical="top"/>
    </xf>
    <xf numFmtId="49" fontId="13" fillId="0" borderId="0" xfId="6" applyNumberFormat="1" applyFont="1" applyFill="1" applyBorder="1" applyAlignment="1">
      <alignment vertical="top"/>
    </xf>
    <xf numFmtId="49" fontId="13" fillId="0" borderId="26" xfId="6" applyNumberFormat="1" applyFont="1" applyFill="1" applyBorder="1" applyAlignment="1">
      <alignment vertical="top"/>
    </xf>
    <xf numFmtId="49" fontId="13" fillId="0" borderId="0" xfId="6" applyNumberFormat="1" applyFont="1" applyFill="1" applyBorder="1" applyAlignment="1">
      <alignment vertical="top" wrapText="1"/>
    </xf>
    <xf numFmtId="49" fontId="13" fillId="0" borderId="26" xfId="6" applyNumberFormat="1" applyFont="1" applyFill="1" applyBorder="1" applyAlignment="1">
      <alignment vertical="top" wrapText="1"/>
    </xf>
    <xf numFmtId="0" fontId="16" fillId="0" borderId="26" xfId="0" applyFont="1" applyFill="1" applyBorder="1" applyAlignment="1">
      <alignment vertical="top"/>
    </xf>
    <xf numFmtId="0" fontId="36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38" fontId="15" fillId="0" borderId="15" xfId="1" applyFont="1" applyFill="1" applyBorder="1"/>
    <xf numFmtId="38" fontId="15" fillId="0" borderId="0" xfId="1" applyFont="1" applyFill="1"/>
    <xf numFmtId="0" fontId="15" fillId="0" borderId="0" xfId="0" applyFont="1" applyAlignment="1"/>
    <xf numFmtId="38" fontId="16" fillId="0" borderId="15" xfId="1" applyFont="1" applyFill="1" applyBorder="1"/>
    <xf numFmtId="38" fontId="16" fillId="0" borderId="0" xfId="1" applyFont="1" applyFill="1"/>
    <xf numFmtId="38" fontId="15" fillId="0" borderId="0" xfId="1" applyFont="1" applyFill="1" applyBorder="1"/>
    <xf numFmtId="0" fontId="16" fillId="0" borderId="10" xfId="0" applyFont="1" applyFill="1" applyBorder="1"/>
    <xf numFmtId="0" fontId="16" fillId="0" borderId="0" xfId="0" applyFont="1" applyFill="1"/>
    <xf numFmtId="0" fontId="44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Border="1"/>
    <xf numFmtId="0" fontId="15" fillId="0" borderId="0" xfId="0" applyFont="1" applyFill="1"/>
    <xf numFmtId="183" fontId="15" fillId="0" borderId="15" xfId="1" applyNumberFormat="1" applyFont="1" applyFill="1" applyBorder="1" applyAlignment="1">
      <alignment horizontal="right"/>
    </xf>
    <xf numFmtId="183" fontId="15" fillId="0" borderId="0" xfId="1" applyNumberFormat="1" applyFont="1" applyFill="1" applyBorder="1" applyAlignment="1">
      <alignment horizontal="right"/>
    </xf>
    <xf numFmtId="183" fontId="16" fillId="0" borderId="15" xfId="1" applyNumberFormat="1" applyFont="1" applyFill="1" applyBorder="1" applyAlignment="1">
      <alignment horizontal="right"/>
    </xf>
    <xf numFmtId="183" fontId="16" fillId="0" borderId="0" xfId="0" applyNumberFormat="1" applyFont="1" applyFill="1" applyBorder="1"/>
    <xf numFmtId="183" fontId="16" fillId="0" borderId="15" xfId="1" applyNumberFormat="1" applyFont="1" applyBorder="1" applyAlignment="1">
      <alignment horizontal="right"/>
    </xf>
    <xf numFmtId="183" fontId="16" fillId="0" borderId="0" xfId="1" applyNumberFormat="1" applyFont="1" applyBorder="1" applyAlignment="1">
      <alignment horizontal="right"/>
    </xf>
    <xf numFmtId="183" fontId="16" fillId="0" borderId="0" xfId="0" applyNumberFormat="1" applyFont="1" applyBorder="1"/>
    <xf numFmtId="0" fontId="16" fillId="0" borderId="0" xfId="0" applyFont="1" applyFill="1" applyAlignment="1">
      <alignment vertical="center"/>
    </xf>
    <xf numFmtId="0" fontId="15" fillId="0" borderId="0" xfId="0" applyFont="1" applyFill="1" applyBorder="1"/>
    <xf numFmtId="183" fontId="16" fillId="0" borderId="10" xfId="1" applyNumberFormat="1" applyFont="1" applyBorder="1" applyAlignment="1">
      <alignment horizontal="right"/>
    </xf>
    <xf numFmtId="183" fontId="16" fillId="0" borderId="22" xfId="1" applyNumberFormat="1" applyFont="1" applyBorder="1" applyAlignment="1">
      <alignment horizontal="right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16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16" fillId="0" borderId="15" xfId="0" applyFont="1" applyFill="1" applyBorder="1"/>
    <xf numFmtId="38" fontId="15" fillId="0" borderId="0" xfId="1" applyFont="1" applyBorder="1"/>
    <xf numFmtId="38" fontId="15" fillId="0" borderId="0" xfId="1" applyFont="1"/>
    <xf numFmtId="38" fontId="0" fillId="0" borderId="0" xfId="1" applyFont="1"/>
    <xf numFmtId="38" fontId="10" fillId="0" borderId="0" xfId="1" applyFont="1"/>
    <xf numFmtId="183" fontId="16" fillId="0" borderId="0" xfId="1" applyNumberFormat="1" applyFont="1" applyFill="1" applyBorder="1"/>
    <xf numFmtId="0" fontId="10" fillId="0" borderId="0" xfId="0" applyFont="1"/>
    <xf numFmtId="0" fontId="15" fillId="0" borderId="26" xfId="0" applyFont="1" applyBorder="1"/>
    <xf numFmtId="183" fontId="16" fillId="0" borderId="10" xfId="1" applyNumberFormat="1" applyFont="1" applyFill="1" applyBorder="1" applyAlignment="1">
      <alignment horizontal="right"/>
    </xf>
    <xf numFmtId="183" fontId="16" fillId="0" borderId="22" xfId="1" applyNumberFormat="1" applyFont="1" applyFill="1" applyBorder="1" applyAlignment="1">
      <alignment horizontal="right"/>
    </xf>
    <xf numFmtId="38" fontId="0" fillId="0" borderId="0" xfId="1" applyFont="1" applyFill="1"/>
    <xf numFmtId="0" fontId="16" fillId="0" borderId="2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18" xfId="0" applyFont="1" applyBorder="1" applyAlignment="1">
      <alignment horizontal="center" vertical="center" wrapText="1"/>
    </xf>
    <xf numFmtId="49" fontId="23" fillId="0" borderId="0" xfId="6" applyNumberFormat="1" applyFont="1" applyFill="1" applyBorder="1" applyAlignment="1"/>
    <xf numFmtId="49" fontId="33" fillId="0" borderId="0" xfId="6" applyNumberFormat="1" applyFont="1" applyFill="1" applyBorder="1" applyAlignment="1">
      <alignment vertical="center" wrapText="1"/>
    </xf>
    <xf numFmtId="49" fontId="33" fillId="0" borderId="0" xfId="6" applyNumberFormat="1" applyFont="1" applyFill="1" applyBorder="1" applyAlignment="1">
      <alignment vertical="center"/>
    </xf>
    <xf numFmtId="49" fontId="33" fillId="0" borderId="26" xfId="6" applyNumberFormat="1" applyFont="1" applyFill="1" applyBorder="1" applyAlignment="1">
      <alignment vertical="center"/>
    </xf>
    <xf numFmtId="183" fontId="16" fillId="0" borderId="0" xfId="1" applyNumberFormat="1" applyFont="1" applyFill="1" applyAlignment="1">
      <alignment horizontal="right" vertical="center"/>
    </xf>
    <xf numFmtId="38" fontId="16" fillId="0" borderId="0" xfId="1" applyFont="1" applyAlignment="1">
      <alignment horizontal="righ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distributed" vertical="center" wrapText="1"/>
    </xf>
    <xf numFmtId="0" fontId="16" fillId="0" borderId="3" xfId="0" applyFont="1" applyFill="1" applyBorder="1" applyAlignment="1">
      <alignment horizontal="centerContinuous" vertical="center"/>
    </xf>
    <xf numFmtId="0" fontId="16" fillId="0" borderId="23" xfId="0" applyFont="1" applyFill="1" applyBorder="1" applyAlignment="1">
      <alignment horizontal="centerContinuous" vertical="center"/>
    </xf>
    <xf numFmtId="0" fontId="16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centerContinuous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Continuous" vertical="center"/>
    </xf>
    <xf numFmtId="0" fontId="16" fillId="0" borderId="24" xfId="0" applyFont="1" applyFill="1" applyBorder="1" applyAlignment="1">
      <alignment horizontal="centerContinuous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1" fontId="15" fillId="0" borderId="15" xfId="1" applyNumberFormat="1" applyFont="1" applyFill="1" applyBorder="1" applyAlignment="1">
      <alignment horizontal="right"/>
    </xf>
    <xf numFmtId="41" fontId="15" fillId="0" borderId="0" xfId="1" applyNumberFormat="1" applyFont="1" applyFill="1" applyAlignment="1">
      <alignment horizontal="right"/>
    </xf>
    <xf numFmtId="41" fontId="16" fillId="0" borderId="15" xfId="1" applyNumberFormat="1" applyFont="1" applyFill="1" applyBorder="1" applyAlignment="1">
      <alignment horizontal="right"/>
    </xf>
    <xf numFmtId="41" fontId="16" fillId="0" borderId="0" xfId="1" applyNumberFormat="1" applyFont="1" applyFill="1" applyAlignment="1">
      <alignment horizontal="right"/>
    </xf>
    <xf numFmtId="41" fontId="16" fillId="0" borderId="0" xfId="1" applyNumberFormat="1" applyFont="1" applyFill="1" applyBorder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16" fillId="0" borderId="44" xfId="0" applyFont="1" applyFill="1" applyBorder="1"/>
    <xf numFmtId="41" fontId="16" fillId="0" borderId="10" xfId="1" applyNumberFormat="1" applyFont="1" applyFill="1" applyBorder="1" applyAlignment="1">
      <alignment horizontal="right"/>
    </xf>
    <xf numFmtId="41" fontId="16" fillId="0" borderId="22" xfId="1" applyNumberFormat="1" applyFont="1" applyFill="1" applyBorder="1" applyAlignment="1">
      <alignment horizontal="right"/>
    </xf>
    <xf numFmtId="0" fontId="37" fillId="0" borderId="0" xfId="0" applyFont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/>
    <xf numFmtId="181" fontId="12" fillId="0" borderId="15" xfId="6" applyNumberFormat="1" applyFont="1" applyFill="1" applyBorder="1" applyAlignment="1">
      <alignment vertical="center"/>
    </xf>
    <xf numFmtId="181" fontId="12" fillId="0" borderId="0" xfId="6" applyNumberFormat="1" applyFont="1" applyFill="1" applyBorder="1" applyAlignment="1">
      <alignment vertical="center"/>
    </xf>
    <xf numFmtId="181" fontId="12" fillId="0" borderId="0" xfId="6" applyNumberFormat="1" applyFont="1" applyFill="1" applyBorder="1" applyAlignment="1">
      <alignment horizontal="right" vertical="center"/>
    </xf>
    <xf numFmtId="0" fontId="4" fillId="0" borderId="22" xfId="0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3" xfId="0" applyFont="1" applyBorder="1"/>
    <xf numFmtId="188" fontId="12" fillId="0" borderId="0" xfId="6" applyNumberFormat="1" applyFont="1" applyFill="1" applyBorder="1" applyAlignment="1">
      <alignment horizontal="right" vertical="center"/>
    </xf>
    <xf numFmtId="0" fontId="16" fillId="0" borderId="25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38" fontId="47" fillId="0" borderId="15" xfId="1" applyFont="1" applyFill="1" applyBorder="1" applyAlignment="1">
      <alignment horizontal="right" vertical="center"/>
    </xf>
    <xf numFmtId="38" fontId="47" fillId="0" borderId="0" xfId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98" fontId="23" fillId="0" borderId="26" xfId="0" applyNumberFormat="1" applyFont="1" applyFill="1" applyBorder="1" applyAlignment="1">
      <alignment vertical="center"/>
    </xf>
    <xf numFmtId="38" fontId="47" fillId="0" borderId="0" xfId="1" applyFont="1" applyFill="1" applyAlignment="1">
      <alignment horizontal="right" vertical="center"/>
    </xf>
    <xf numFmtId="0" fontId="23" fillId="0" borderId="26" xfId="0" applyFont="1" applyFill="1" applyBorder="1" applyAlignment="1">
      <alignment vertical="center"/>
    </xf>
    <xf numFmtId="38" fontId="49" fillId="0" borderId="0" xfId="1" applyFont="1" applyFill="1" applyBorder="1" applyAlignment="1">
      <alignment vertical="center"/>
    </xf>
    <xf numFmtId="0" fontId="23" fillId="0" borderId="26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83" fontId="15" fillId="0" borderId="15" xfId="1" applyNumberFormat="1" applyFont="1" applyBorder="1" applyAlignment="1">
      <alignment horizontal="right"/>
    </xf>
    <xf numFmtId="183" fontId="15" fillId="0" borderId="0" xfId="1" applyNumberFormat="1" applyFont="1" applyBorder="1" applyAlignment="1">
      <alignment horizontal="right"/>
    </xf>
    <xf numFmtId="183" fontId="16" fillId="0" borderId="0" xfId="1" applyNumberFormat="1" applyFont="1" applyBorder="1"/>
    <xf numFmtId="38" fontId="16" fillId="0" borderId="0" xfId="1" applyFont="1"/>
    <xf numFmtId="0" fontId="20" fillId="0" borderId="0" xfId="5" applyFont="1"/>
    <xf numFmtId="0" fontId="44" fillId="0" borderId="0" xfId="5" applyFont="1"/>
    <xf numFmtId="0" fontId="44" fillId="0" borderId="0" xfId="5" applyFont="1" applyAlignment="1">
      <alignment horizontal="right"/>
    </xf>
    <xf numFmtId="0" fontId="44" fillId="0" borderId="4" xfId="5" applyFont="1" applyBorder="1" applyAlignment="1">
      <alignment horizontal="center" vertical="center"/>
    </xf>
    <xf numFmtId="0" fontId="44" fillId="0" borderId="2" xfId="5" applyFont="1" applyBorder="1" applyAlignment="1">
      <alignment horizontal="center" vertical="center"/>
    </xf>
    <xf numFmtId="0" fontId="44" fillId="0" borderId="2" xfId="5" applyFont="1" applyBorder="1" applyAlignment="1">
      <alignment horizontal="center" vertical="center" wrapText="1"/>
    </xf>
    <xf numFmtId="0" fontId="44" fillId="0" borderId="1" xfId="5" applyFont="1" applyBorder="1" applyAlignment="1">
      <alignment horizontal="center" vertical="center" wrapText="1"/>
    </xf>
    <xf numFmtId="0" fontId="44" fillId="0" borderId="0" xfId="5" applyFont="1" applyBorder="1"/>
    <xf numFmtId="0" fontId="44" fillId="0" borderId="44" xfId="5" applyFont="1" applyBorder="1" applyAlignment="1">
      <alignment horizontal="center" vertical="center"/>
    </xf>
    <xf numFmtId="0" fontId="44" fillId="0" borderId="18" xfId="5" applyFont="1" applyBorder="1" applyAlignment="1">
      <alignment horizontal="center" vertical="center"/>
    </xf>
    <xf numFmtId="0" fontId="44" fillId="0" borderId="18" xfId="5" applyFont="1" applyBorder="1" applyAlignment="1">
      <alignment horizontal="center" vertical="center" wrapText="1"/>
    </xf>
    <xf numFmtId="0" fontId="19" fillId="0" borderId="18" xfId="5" applyBorder="1"/>
    <xf numFmtId="0" fontId="44" fillId="0" borderId="10" xfId="5" applyFont="1" applyBorder="1" applyAlignment="1">
      <alignment horizontal="center" vertical="center" wrapText="1"/>
    </xf>
    <xf numFmtId="0" fontId="44" fillId="0" borderId="0" xfId="5" applyFont="1" applyAlignment="1">
      <alignment horizontal="center" vertical="center"/>
    </xf>
    <xf numFmtId="0" fontId="44" fillId="0" borderId="15" xfId="5" applyFont="1" applyBorder="1"/>
    <xf numFmtId="0" fontId="51" fillId="0" borderId="0" xfId="5" applyFont="1" applyBorder="1"/>
    <xf numFmtId="0" fontId="51" fillId="0" borderId="0" xfId="5" applyFont="1"/>
    <xf numFmtId="41" fontId="51" fillId="0" borderId="15" xfId="5" applyNumberFormat="1" applyFont="1" applyBorder="1" applyAlignment="1"/>
    <xf numFmtId="41" fontId="51" fillId="0" borderId="0" xfId="5" applyNumberFormat="1" applyFont="1" applyBorder="1" applyAlignment="1"/>
    <xf numFmtId="41" fontId="51" fillId="0" borderId="0" xfId="5" applyNumberFormat="1" applyFont="1" applyAlignment="1"/>
    <xf numFmtId="0" fontId="44" fillId="0" borderId="0" xfId="5" applyFont="1" applyAlignment="1">
      <alignment vertical="center"/>
    </xf>
    <xf numFmtId="0" fontId="44" fillId="0" borderId="0" xfId="5" applyFont="1" applyBorder="1" applyAlignment="1">
      <alignment horizontal="distributed"/>
    </xf>
    <xf numFmtId="41" fontId="44" fillId="0" borderId="15" xfId="5" applyNumberFormat="1" applyFont="1" applyBorder="1" applyAlignment="1"/>
    <xf numFmtId="41" fontId="44" fillId="0" borderId="0" xfId="5" applyNumberFormat="1" applyFont="1" applyBorder="1" applyAlignment="1"/>
    <xf numFmtId="41" fontId="44" fillId="0" borderId="0" xfId="5" applyNumberFormat="1" applyFont="1" applyAlignment="1"/>
    <xf numFmtId="41" fontId="44" fillId="0" borderId="0" xfId="5" applyNumberFormat="1" applyFont="1" applyFill="1" applyAlignment="1"/>
    <xf numFmtId="0" fontId="44" fillId="0" borderId="0" xfId="5" applyFont="1" applyBorder="1" applyAlignment="1">
      <alignment horizontal="center"/>
    </xf>
    <xf numFmtId="41" fontId="44" fillId="0" borderId="15" xfId="5" applyNumberFormat="1" applyFont="1" applyBorder="1"/>
    <xf numFmtId="41" fontId="44" fillId="0" borderId="0" xfId="5" applyNumberFormat="1" applyFont="1" applyBorder="1"/>
    <xf numFmtId="41" fontId="44" fillId="0" borderId="0" xfId="5" applyNumberFormat="1" applyFont="1"/>
    <xf numFmtId="41" fontId="44" fillId="0" borderId="0" xfId="5" applyNumberFormat="1" applyFont="1" applyFill="1"/>
    <xf numFmtId="0" fontId="44" fillId="0" borderId="22" xfId="5" applyFont="1" applyBorder="1"/>
    <xf numFmtId="0" fontId="44" fillId="0" borderId="10" xfId="5" applyFont="1" applyBorder="1"/>
    <xf numFmtId="0" fontId="44" fillId="0" borderId="0" xfId="5" applyFont="1" applyAlignment="1">
      <alignment horizontal="right"/>
    </xf>
    <xf numFmtId="0" fontId="44" fillId="0" borderId="22" xfId="5" applyFont="1" applyBorder="1" applyAlignment="1">
      <alignment horizontal="right"/>
    </xf>
    <xf numFmtId="0" fontId="44" fillId="0" borderId="3" xfId="5" applyFont="1" applyBorder="1" applyAlignment="1">
      <alignment horizontal="center" vertical="center"/>
    </xf>
    <xf numFmtId="0" fontId="44" fillId="0" borderId="1" xfId="5" applyFont="1" applyBorder="1" applyAlignment="1">
      <alignment horizontal="centerContinuous" vertical="center"/>
    </xf>
    <xf numFmtId="0" fontId="44" fillId="0" borderId="3" xfId="5" applyFont="1" applyBorder="1" applyAlignment="1">
      <alignment horizontal="centerContinuous" vertical="center" wrapText="1"/>
    </xf>
    <xf numFmtId="0" fontId="44" fillId="0" borderId="23" xfId="5" applyFont="1" applyBorder="1" applyAlignment="1">
      <alignment horizontal="centerContinuous" vertical="center" wrapText="1"/>
    </xf>
    <xf numFmtId="0" fontId="44" fillId="0" borderId="24" xfId="5" applyFont="1" applyBorder="1" applyAlignment="1">
      <alignment horizontal="centerContinuous" vertical="center" wrapText="1"/>
    </xf>
    <xf numFmtId="0" fontId="44" fillId="0" borderId="24" xfId="5" applyFont="1" applyBorder="1" applyAlignment="1">
      <alignment horizontal="centerContinuous" vertical="center"/>
    </xf>
    <xf numFmtId="0" fontId="44" fillId="0" borderId="25" xfId="5" applyFont="1" applyBorder="1" applyAlignment="1">
      <alignment horizontal="centerContinuous" vertical="center"/>
    </xf>
    <xf numFmtId="0" fontId="44" fillId="0" borderId="23" xfId="5" applyFont="1" applyBorder="1" applyAlignment="1">
      <alignment horizontal="centerContinuous" vertical="center"/>
    </xf>
    <xf numFmtId="0" fontId="44" fillId="0" borderId="0" xfId="5" applyFont="1" applyBorder="1" applyAlignment="1">
      <alignment horizontal="center" vertical="center" wrapText="1"/>
    </xf>
    <xf numFmtId="0" fontId="44" fillId="0" borderId="0" xfId="5" applyFont="1" applyBorder="1" applyAlignment="1">
      <alignment horizontal="center" vertical="center"/>
    </xf>
    <xf numFmtId="0" fontId="44" fillId="0" borderId="26" xfId="5" applyFont="1" applyBorder="1" applyAlignment="1">
      <alignment horizontal="center" vertical="center"/>
    </xf>
    <xf numFmtId="0" fontId="44" fillId="0" borderId="1" xfId="5" applyFont="1" applyBorder="1" applyAlignment="1">
      <alignment horizontal="center" vertical="center"/>
    </xf>
    <xf numFmtId="0" fontId="44" fillId="0" borderId="22" xfId="5" applyFont="1" applyBorder="1" applyAlignment="1">
      <alignment horizontal="center" vertical="center"/>
    </xf>
    <xf numFmtId="0" fontId="44" fillId="0" borderId="45" xfId="5" applyFont="1" applyBorder="1" applyAlignment="1">
      <alignment horizontal="center" vertical="center" wrapText="1"/>
    </xf>
    <xf numFmtId="0" fontId="44" fillId="0" borderId="45" xfId="5" applyFont="1" applyBorder="1" applyAlignment="1">
      <alignment horizontal="center" wrapText="1"/>
    </xf>
    <xf numFmtId="0" fontId="44" fillId="0" borderId="10" xfId="5" applyFont="1" applyBorder="1" applyAlignment="1">
      <alignment horizontal="center" vertical="center"/>
    </xf>
    <xf numFmtId="0" fontId="51" fillId="0" borderId="0" xfId="5" applyFont="1" applyBorder="1" applyAlignment="1">
      <alignment horizontal="center"/>
    </xf>
    <xf numFmtId="183" fontId="51" fillId="0" borderId="15" xfId="5" applyNumberFormat="1" applyFont="1" applyBorder="1"/>
    <xf numFmtId="183" fontId="51" fillId="0" borderId="0" xfId="5" applyNumberFormat="1" applyFont="1" applyBorder="1"/>
    <xf numFmtId="41" fontId="51" fillId="0" borderId="0" xfId="5" applyNumberFormat="1" applyFont="1" applyBorder="1"/>
    <xf numFmtId="183" fontId="44" fillId="0" borderId="15" xfId="5" applyNumberFormat="1" applyFont="1" applyBorder="1"/>
    <xf numFmtId="183" fontId="44" fillId="0" borderId="0" xfId="5" applyNumberFormat="1" applyFont="1" applyBorder="1"/>
    <xf numFmtId="183" fontId="45" fillId="0" borderId="0" xfId="5" applyNumberFormat="1" applyFont="1" applyFill="1" applyBorder="1"/>
    <xf numFmtId="183" fontId="44" fillId="0" borderId="0" xfId="5" applyNumberFormat="1" applyFont="1" applyFill="1" applyBorder="1"/>
    <xf numFmtId="183" fontId="44" fillId="0" borderId="0" xfId="5" applyNumberFormat="1" applyFont="1" applyFill="1"/>
    <xf numFmtId="38" fontId="44" fillId="0" borderId="0" xfId="5" applyNumberFormat="1" applyFont="1"/>
    <xf numFmtId="183" fontId="44" fillId="0" borderId="15" xfId="5" applyNumberFormat="1" applyFont="1" applyFill="1" applyBorder="1"/>
    <xf numFmtId="183" fontId="45" fillId="0" borderId="0" xfId="5" applyNumberFormat="1" applyFont="1" applyFill="1"/>
    <xf numFmtId="183" fontId="44" fillId="0" borderId="0" xfId="5" applyNumberFormat="1" applyFont="1" applyFill="1" applyAlignment="1">
      <alignment horizontal="right"/>
    </xf>
    <xf numFmtId="0" fontId="44" fillId="0" borderId="23" xfId="5" applyFont="1" applyBorder="1" applyAlignment="1">
      <alignment vertical="center"/>
    </xf>
    <xf numFmtId="0" fontId="44" fillId="0" borderId="24" xfId="5" applyFont="1" applyBorder="1" applyAlignment="1">
      <alignment horizontal="distributed" vertical="center"/>
    </xf>
    <xf numFmtId="0" fontId="44" fillId="0" borderId="25" xfId="5" applyFont="1" applyBorder="1" applyAlignment="1">
      <alignment vertical="center"/>
    </xf>
    <xf numFmtId="0" fontId="50" fillId="0" borderId="1" xfId="5" applyFont="1" applyBorder="1" applyAlignment="1">
      <alignment horizontal="center" vertical="center" wrapText="1"/>
    </xf>
    <xf numFmtId="0" fontId="44" fillId="0" borderId="0" xfId="5" applyFont="1" applyBorder="1" applyAlignment="1">
      <alignment vertical="center"/>
    </xf>
    <xf numFmtId="0" fontId="44" fillId="0" borderId="15" xfId="5" applyFont="1" applyBorder="1" applyAlignment="1">
      <alignment horizontal="center" vertical="center" wrapText="1"/>
    </xf>
    <xf numFmtId="0" fontId="50" fillId="0" borderId="15" xfId="5" applyFont="1" applyBorder="1" applyAlignment="1">
      <alignment horizontal="center" vertical="center" wrapText="1"/>
    </xf>
    <xf numFmtId="0" fontId="50" fillId="0" borderId="10" xfId="5" applyFont="1" applyBorder="1" applyAlignment="1">
      <alignment horizontal="center" vertical="center" wrapText="1"/>
    </xf>
    <xf numFmtId="0" fontId="44" fillId="0" borderId="0" xfId="5" applyFont="1" applyBorder="1" applyAlignment="1">
      <alignment horizontal="center" vertical="center"/>
    </xf>
    <xf numFmtId="0" fontId="44" fillId="0" borderId="1" xfId="5" applyFont="1" applyBorder="1"/>
    <xf numFmtId="183" fontId="51" fillId="0" borderId="0" xfId="5" applyNumberFormat="1" applyFont="1"/>
    <xf numFmtId="183" fontId="44" fillId="0" borderId="0" xfId="5" applyNumberFormat="1" applyFont="1"/>
    <xf numFmtId="0" fontId="44" fillId="0" borderId="45" xfId="5" applyFont="1" applyBorder="1" applyAlignment="1">
      <alignment horizontal="center" vertical="center"/>
    </xf>
    <xf numFmtId="0" fontId="44" fillId="0" borderId="0" xfId="5" applyFont="1" applyBorder="1" applyAlignment="1">
      <alignment horizontal="centerContinuous" vertical="center"/>
    </xf>
    <xf numFmtId="0" fontId="44" fillId="0" borderId="0" xfId="5" applyFont="1" applyBorder="1" applyAlignment="1">
      <alignment horizontal="center" vertical="center" wrapText="1"/>
    </xf>
    <xf numFmtId="0" fontId="44" fillId="0" borderId="7" xfId="5" applyFont="1" applyBorder="1" applyAlignment="1">
      <alignment horizontal="center" vertical="center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44" fillId="0" borderId="15" xfId="5" applyFont="1" applyBorder="1" applyAlignment="1">
      <alignment horizontal="center" vertical="center"/>
    </xf>
    <xf numFmtId="0" fontId="44" fillId="0" borderId="25" xfId="5" applyFont="1" applyBorder="1" applyAlignment="1">
      <alignment horizontal="center" vertical="center" wrapText="1"/>
    </xf>
    <xf numFmtId="0" fontId="44" fillId="0" borderId="23" xfId="5" applyFont="1" applyBorder="1" applyAlignment="1">
      <alignment horizontal="center" vertical="center" wrapText="1"/>
    </xf>
    <xf numFmtId="0" fontId="51" fillId="0" borderId="26" xfId="5" applyFont="1" applyBorder="1"/>
    <xf numFmtId="183" fontId="51" fillId="0" borderId="0" xfId="5" applyNumberFormat="1" applyFont="1" applyFill="1" applyAlignment="1">
      <alignment vertical="center"/>
    </xf>
    <xf numFmtId="41" fontId="51" fillId="0" borderId="0" xfId="5" applyNumberFormat="1" applyFont="1"/>
    <xf numFmtId="0" fontId="44" fillId="0" borderId="26" xfId="5" applyFont="1" applyBorder="1"/>
    <xf numFmtId="183" fontId="44" fillId="0" borderId="0" xfId="5" applyNumberFormat="1" applyFont="1" applyFill="1" applyAlignment="1">
      <alignment vertical="center"/>
    </xf>
    <xf numFmtId="183" fontId="44" fillId="0" borderId="0" xfId="5" applyNumberFormat="1" applyFont="1" applyAlignment="1">
      <alignment horizontal="right" vertical="center"/>
    </xf>
    <xf numFmtId="38" fontId="51" fillId="0" borderId="0" xfId="5" applyNumberFormat="1" applyFont="1" applyBorder="1"/>
    <xf numFmtId="38" fontId="51" fillId="0" borderId="0" xfId="5" applyNumberFormat="1" applyFont="1"/>
    <xf numFmtId="0" fontId="36" fillId="0" borderId="0" xfId="0" applyFont="1"/>
    <xf numFmtId="0" fontId="36" fillId="0" borderId="0" xfId="0" applyFont="1" applyAlignment="1">
      <alignment horizontal="right"/>
    </xf>
    <xf numFmtId="0" fontId="16" fillId="0" borderId="25" xfId="0" applyFont="1" applyBorder="1" applyAlignment="1">
      <alignment horizontal="center" vertical="center" wrapText="1"/>
    </xf>
    <xf numFmtId="0" fontId="16" fillId="0" borderId="1" xfId="0" applyFont="1" applyFill="1" applyBorder="1"/>
    <xf numFmtId="0" fontId="36" fillId="0" borderId="0" xfId="0" applyFont="1" applyFill="1"/>
    <xf numFmtId="183" fontId="15" fillId="0" borderId="15" xfId="1" applyNumberFormat="1" applyFont="1" applyFill="1" applyBorder="1"/>
    <xf numFmtId="183" fontId="15" fillId="0" borderId="0" xfId="1" applyNumberFormat="1" applyFont="1" applyFill="1" applyBorder="1"/>
    <xf numFmtId="0" fontId="52" fillId="0" borderId="0" xfId="0" applyFont="1"/>
    <xf numFmtId="0" fontId="16" fillId="0" borderId="0" xfId="0" applyFont="1" applyBorder="1" applyAlignment="1">
      <alignment horizontal="left"/>
    </xf>
    <xf numFmtId="183" fontId="16" fillId="0" borderId="15" xfId="1" applyNumberFormat="1" applyFont="1" applyFill="1" applyBorder="1"/>
    <xf numFmtId="183" fontId="16" fillId="0" borderId="0" xfId="1" applyNumberFormat="1" applyFont="1" applyFill="1"/>
    <xf numFmtId="183" fontId="16" fillId="0" borderId="0" xfId="0" applyNumberFormat="1" applyFont="1" applyFill="1"/>
    <xf numFmtId="0" fontId="53" fillId="0" borderId="0" xfId="0" applyFont="1" applyBorder="1" applyAlignment="1">
      <alignment horizontal="left"/>
    </xf>
    <xf numFmtId="49" fontId="38" fillId="0" borderId="0" xfId="6" applyNumberFormat="1" applyFont="1" applyFill="1" applyBorder="1" applyAlignment="1">
      <alignment horizontal="left"/>
    </xf>
    <xf numFmtId="49" fontId="38" fillId="0" borderId="26" xfId="6" applyNumberFormat="1" applyFont="1" applyFill="1" applyBorder="1" applyAlignment="1">
      <alignment horizontal="left"/>
    </xf>
    <xf numFmtId="0" fontId="36" fillId="0" borderId="22" xfId="0" applyFont="1" applyFill="1" applyBorder="1"/>
    <xf numFmtId="0" fontId="36" fillId="0" borderId="0" xfId="0" applyFont="1" applyBorder="1"/>
    <xf numFmtId="0" fontId="36" fillId="0" borderId="0" xfId="0" applyFont="1" applyBorder="1" applyAlignment="1">
      <alignment horizontal="left" indent="1"/>
    </xf>
    <xf numFmtId="38" fontId="36" fillId="0" borderId="0" xfId="1" applyFont="1" applyBorder="1"/>
    <xf numFmtId="0" fontId="36" fillId="0" borderId="0" xfId="0" applyFont="1" applyFill="1" applyAlignment="1">
      <alignment horizontal="right"/>
    </xf>
    <xf numFmtId="0" fontId="36" fillId="0" borderId="22" xfId="0" applyFont="1" applyFill="1" applyBorder="1" applyAlignment="1">
      <alignment horizontal="right"/>
    </xf>
    <xf numFmtId="0" fontId="36" fillId="0" borderId="3" xfId="0" applyFont="1" applyBorder="1" applyAlignment="1">
      <alignment horizontal="center" vertical="center" wrapText="1" shrinkToFit="1"/>
    </xf>
    <xf numFmtId="0" fontId="36" fillId="0" borderId="3" xfId="0" applyFont="1" applyBorder="1" applyAlignment="1">
      <alignment horizontal="center" vertical="center" shrinkToFit="1"/>
    </xf>
    <xf numFmtId="0" fontId="36" fillId="0" borderId="4" xfId="0" applyFont="1" applyBorder="1" applyAlignment="1">
      <alignment horizontal="center" vertical="center" shrinkToFit="1"/>
    </xf>
    <xf numFmtId="0" fontId="36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shrinkToFit="1"/>
    </xf>
    <xf numFmtId="0" fontId="36" fillId="0" borderId="44" xfId="0" applyFont="1" applyBorder="1" applyAlignment="1">
      <alignment horizontal="center" vertical="center" shrinkToFit="1"/>
    </xf>
    <xf numFmtId="0" fontId="36" fillId="0" borderId="18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top" wrapText="1"/>
    </xf>
    <xf numFmtId="185" fontId="36" fillId="0" borderId="18" xfId="10" applyNumberFormat="1" applyFont="1" applyFill="1" applyBorder="1" applyAlignment="1">
      <alignment horizontal="distributed" vertical="top" wrapText="1" justifyLastLine="1"/>
    </xf>
    <xf numFmtId="0" fontId="36" fillId="0" borderId="10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 wrapText="1"/>
    </xf>
    <xf numFmtId="177" fontId="27" fillId="0" borderId="0" xfId="1" quotePrefix="1" applyNumberFormat="1" applyFont="1" applyFill="1" applyBorder="1" applyAlignment="1">
      <alignment horizontal="right"/>
    </xf>
    <xf numFmtId="183" fontId="27" fillId="0" borderId="0" xfId="1" quotePrefix="1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 indent="1"/>
    </xf>
    <xf numFmtId="183" fontId="13" fillId="0" borderId="0" xfId="1" quotePrefix="1" applyNumberFormat="1" applyFont="1" applyFill="1" applyAlignment="1">
      <alignment horizontal="right"/>
    </xf>
    <xf numFmtId="183" fontId="13" fillId="0" borderId="0" xfId="1" quotePrefix="1" applyNumberFormat="1" applyFont="1" applyFill="1" applyBorder="1" applyAlignment="1">
      <alignment horizontal="right"/>
    </xf>
    <xf numFmtId="183" fontId="13" fillId="0" borderId="0" xfId="1" applyNumberFormat="1" applyFont="1" applyFill="1" applyBorder="1" applyAlignment="1">
      <alignment horizontal="right"/>
    </xf>
    <xf numFmtId="183" fontId="16" fillId="0" borderId="0" xfId="0" applyNumberFormat="1" applyFont="1" applyFill="1" applyAlignment="1">
      <alignment horizontal="right"/>
    </xf>
    <xf numFmtId="183" fontId="36" fillId="0" borderId="0" xfId="0" applyNumberFormat="1" applyFont="1" applyFill="1" applyAlignment="1"/>
    <xf numFmtId="183" fontId="27" fillId="0" borderId="0" xfId="1" quotePrefix="1" applyNumberFormat="1" applyFont="1" applyFill="1" applyBorder="1" applyAlignment="1"/>
    <xf numFmtId="183" fontId="36" fillId="0" borderId="0" xfId="0" applyNumberFormat="1" applyFont="1" applyFill="1" applyAlignment="1">
      <alignment horizontal="right"/>
    </xf>
    <xf numFmtId="183" fontId="16" fillId="0" borderId="0" xfId="0" applyNumberFormat="1" applyFont="1" applyFill="1" applyBorder="1" applyAlignment="1">
      <alignment horizontal="right"/>
    </xf>
    <xf numFmtId="0" fontId="36" fillId="0" borderId="22" xfId="0" applyFont="1" applyBorder="1"/>
    <xf numFmtId="0" fontId="16" fillId="0" borderId="22" xfId="0" applyFont="1" applyBorder="1" applyAlignment="1">
      <alignment horizontal="left" indent="1"/>
    </xf>
    <xf numFmtId="38" fontId="16" fillId="0" borderId="22" xfId="1" applyFont="1" applyFill="1" applyBorder="1" applyAlignment="1">
      <alignment horizontal="right" vertical="top"/>
    </xf>
    <xf numFmtId="0" fontId="16" fillId="0" borderId="22" xfId="0" applyFont="1" applyFill="1" applyBorder="1" applyAlignment="1">
      <alignment horizontal="right" vertical="top"/>
    </xf>
    <xf numFmtId="0" fontId="36" fillId="0" borderId="22" xfId="0" applyFont="1" applyFill="1" applyBorder="1" applyAlignment="1">
      <alignment horizontal="right" vertical="top"/>
    </xf>
  </cellXfs>
  <cellStyles count="11">
    <cellStyle name="桁区切り" xfId="1" builtinId="6"/>
    <cellStyle name="標準" xfId="0" builtinId="0"/>
    <cellStyle name="標準 2" xfId="2"/>
    <cellStyle name="標準 3" xfId="3"/>
    <cellStyle name="標準 4" xfId="5"/>
    <cellStyle name="標準_JB16" xfId="6"/>
    <cellStyle name="標準_JB16_・p114" xfId="7"/>
    <cellStyle name="標準_JB16_・p120" xfId="9"/>
    <cellStyle name="標準_JB16_・p140" xfId="10"/>
    <cellStyle name="標準_JB16_p84" xfId="8"/>
    <cellStyle name="標準_第2-1表　字名別（H22.10.1【確定男女別】)" xfId="4"/>
  </cellStyles>
  <dxfs count="3"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91</xdr:row>
      <xdr:rowOff>19050</xdr:rowOff>
    </xdr:from>
    <xdr:to>
      <xdr:col>3</xdr:col>
      <xdr:colOff>333375</xdr:colOff>
      <xdr:row>92</xdr:row>
      <xdr:rowOff>123825</xdr:rowOff>
    </xdr:to>
    <xdr:sp macro="" textlink="">
      <xdr:nvSpPr>
        <xdr:cNvPr id="2" name="AutoShape 8"/>
        <xdr:cNvSpPr>
          <a:spLocks/>
        </xdr:cNvSpPr>
      </xdr:nvSpPr>
      <xdr:spPr bwMode="auto">
        <a:xfrm>
          <a:off x="3714750" y="12363450"/>
          <a:ext cx="114300" cy="238125"/>
        </a:xfrm>
        <a:prstGeom prst="rightBrace">
          <a:avLst>
            <a:gd name="adj1" fmla="val 17284"/>
            <a:gd name="adj2" fmla="val 2798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209550</xdr:colOff>
      <xdr:row>102</xdr:row>
      <xdr:rowOff>19050</xdr:rowOff>
    </xdr:from>
    <xdr:to>
      <xdr:col>3</xdr:col>
      <xdr:colOff>333375</xdr:colOff>
      <xdr:row>103</xdr:row>
      <xdr:rowOff>123825</xdr:rowOff>
    </xdr:to>
    <xdr:sp macro="" textlink="">
      <xdr:nvSpPr>
        <xdr:cNvPr id="3" name="AutoShape 9"/>
        <xdr:cNvSpPr>
          <a:spLocks/>
        </xdr:cNvSpPr>
      </xdr:nvSpPr>
      <xdr:spPr bwMode="auto">
        <a:xfrm>
          <a:off x="3705225" y="13830300"/>
          <a:ext cx="123825" cy="238125"/>
        </a:xfrm>
        <a:prstGeom prst="rightBrace">
          <a:avLst>
            <a:gd name="adj1" fmla="val 15954"/>
            <a:gd name="adj2" fmla="val 2798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209550</xdr:colOff>
      <xdr:row>104</xdr:row>
      <xdr:rowOff>19050</xdr:rowOff>
    </xdr:from>
    <xdr:to>
      <xdr:col>3</xdr:col>
      <xdr:colOff>342900</xdr:colOff>
      <xdr:row>107</xdr:row>
      <xdr:rowOff>0</xdr:rowOff>
    </xdr:to>
    <xdr:sp macro="" textlink="">
      <xdr:nvSpPr>
        <xdr:cNvPr id="4" name="AutoShape 11"/>
        <xdr:cNvSpPr>
          <a:spLocks/>
        </xdr:cNvSpPr>
      </xdr:nvSpPr>
      <xdr:spPr bwMode="auto">
        <a:xfrm>
          <a:off x="3705225" y="14097000"/>
          <a:ext cx="133350" cy="381000"/>
        </a:xfrm>
        <a:prstGeom prst="rightBrace">
          <a:avLst>
            <a:gd name="adj1" fmla="val 154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209550</xdr:colOff>
      <xdr:row>131</xdr:row>
      <xdr:rowOff>19050</xdr:rowOff>
    </xdr:from>
    <xdr:to>
      <xdr:col>3</xdr:col>
      <xdr:colOff>333375</xdr:colOff>
      <xdr:row>132</xdr:row>
      <xdr:rowOff>133350</xdr:rowOff>
    </xdr:to>
    <xdr:sp macro="" textlink="">
      <xdr:nvSpPr>
        <xdr:cNvPr id="5" name="AutoShape 13"/>
        <xdr:cNvSpPr>
          <a:spLocks/>
        </xdr:cNvSpPr>
      </xdr:nvSpPr>
      <xdr:spPr bwMode="auto">
        <a:xfrm>
          <a:off x="3705225" y="17697450"/>
          <a:ext cx="123825" cy="247650"/>
        </a:xfrm>
        <a:prstGeom prst="rightBrace">
          <a:avLst>
            <a:gd name="adj1" fmla="val 16509"/>
            <a:gd name="adj2" fmla="val 2736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238125</xdr:colOff>
      <xdr:row>173</xdr:row>
      <xdr:rowOff>19050</xdr:rowOff>
    </xdr:from>
    <xdr:to>
      <xdr:col>3</xdr:col>
      <xdr:colOff>352425</xdr:colOff>
      <xdr:row>174</xdr:row>
      <xdr:rowOff>114300</xdr:rowOff>
    </xdr:to>
    <xdr:sp macro="" textlink="">
      <xdr:nvSpPr>
        <xdr:cNvPr id="6" name="AutoShape 38"/>
        <xdr:cNvSpPr>
          <a:spLocks/>
        </xdr:cNvSpPr>
      </xdr:nvSpPr>
      <xdr:spPr bwMode="auto">
        <a:xfrm>
          <a:off x="3733800" y="23298150"/>
          <a:ext cx="114300" cy="228600"/>
        </a:xfrm>
        <a:prstGeom prst="rightBrace">
          <a:avLst>
            <a:gd name="adj1" fmla="val 16509"/>
            <a:gd name="adj2" fmla="val 330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219075</xdr:colOff>
      <xdr:row>208</xdr:row>
      <xdr:rowOff>19050</xdr:rowOff>
    </xdr:from>
    <xdr:to>
      <xdr:col>3</xdr:col>
      <xdr:colOff>333375</xdr:colOff>
      <xdr:row>209</xdr:row>
      <xdr:rowOff>123825</xdr:rowOff>
    </xdr:to>
    <xdr:sp macro="" textlink="">
      <xdr:nvSpPr>
        <xdr:cNvPr id="7" name="AutoShape 40"/>
        <xdr:cNvSpPr>
          <a:spLocks/>
        </xdr:cNvSpPr>
      </xdr:nvSpPr>
      <xdr:spPr bwMode="auto">
        <a:xfrm>
          <a:off x="3714750" y="27965400"/>
          <a:ext cx="114300" cy="238125"/>
        </a:xfrm>
        <a:prstGeom prst="rightBrace">
          <a:avLst>
            <a:gd name="adj1" fmla="val 17197"/>
            <a:gd name="adj2" fmla="val 2169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238125</xdr:colOff>
      <xdr:row>220</xdr:row>
      <xdr:rowOff>19050</xdr:rowOff>
    </xdr:from>
    <xdr:to>
      <xdr:col>3</xdr:col>
      <xdr:colOff>352425</xdr:colOff>
      <xdr:row>221</xdr:row>
      <xdr:rowOff>114300</xdr:rowOff>
    </xdr:to>
    <xdr:sp macro="" textlink="">
      <xdr:nvSpPr>
        <xdr:cNvPr id="8" name="AutoShape 42"/>
        <xdr:cNvSpPr>
          <a:spLocks/>
        </xdr:cNvSpPr>
      </xdr:nvSpPr>
      <xdr:spPr bwMode="auto">
        <a:xfrm>
          <a:off x="3733800" y="29565600"/>
          <a:ext cx="114300" cy="228600"/>
        </a:xfrm>
        <a:prstGeom prst="rightBrace">
          <a:avLst>
            <a:gd name="adj1" fmla="val 16509"/>
            <a:gd name="adj2" fmla="val 2736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241</xdr:row>
      <xdr:rowOff>19050</xdr:rowOff>
    </xdr:from>
    <xdr:to>
      <xdr:col>3</xdr:col>
      <xdr:colOff>323850</xdr:colOff>
      <xdr:row>243</xdr:row>
      <xdr:rowOff>0</xdr:rowOff>
    </xdr:to>
    <xdr:sp macro="" textlink="">
      <xdr:nvSpPr>
        <xdr:cNvPr id="9" name="AutoShape 45"/>
        <xdr:cNvSpPr>
          <a:spLocks/>
        </xdr:cNvSpPr>
      </xdr:nvSpPr>
      <xdr:spPr bwMode="auto">
        <a:xfrm>
          <a:off x="3695700" y="32365950"/>
          <a:ext cx="123825" cy="247650"/>
        </a:xfrm>
        <a:prstGeom prst="rightBrace">
          <a:avLst>
            <a:gd name="adj1" fmla="val 16593"/>
            <a:gd name="adj2" fmla="val 3275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260</xdr:row>
      <xdr:rowOff>9525</xdr:rowOff>
    </xdr:from>
    <xdr:to>
      <xdr:col>3</xdr:col>
      <xdr:colOff>333375</xdr:colOff>
      <xdr:row>262</xdr:row>
      <xdr:rowOff>114300</xdr:rowOff>
    </xdr:to>
    <xdr:sp macro="" textlink="">
      <xdr:nvSpPr>
        <xdr:cNvPr id="10" name="AutoShape 47"/>
        <xdr:cNvSpPr>
          <a:spLocks/>
        </xdr:cNvSpPr>
      </xdr:nvSpPr>
      <xdr:spPr bwMode="auto">
        <a:xfrm>
          <a:off x="3695700" y="34890075"/>
          <a:ext cx="133350" cy="371475"/>
        </a:xfrm>
        <a:prstGeom prst="rightBrace">
          <a:avLst>
            <a:gd name="adj1" fmla="val 148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528</xdr:row>
      <xdr:rowOff>19050</xdr:rowOff>
    </xdr:from>
    <xdr:to>
      <xdr:col>3</xdr:col>
      <xdr:colOff>342900</xdr:colOff>
      <xdr:row>530</xdr:row>
      <xdr:rowOff>114300</xdr:rowOff>
    </xdr:to>
    <xdr:sp macro="" textlink="">
      <xdr:nvSpPr>
        <xdr:cNvPr id="11" name="AutoShape 84"/>
        <xdr:cNvSpPr>
          <a:spLocks/>
        </xdr:cNvSpPr>
      </xdr:nvSpPr>
      <xdr:spPr bwMode="auto">
        <a:xfrm>
          <a:off x="3752850" y="70637400"/>
          <a:ext cx="85725" cy="361950"/>
        </a:xfrm>
        <a:prstGeom prst="rightBrace">
          <a:avLst>
            <a:gd name="adj1" fmla="val 174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561</xdr:row>
      <xdr:rowOff>19050</xdr:rowOff>
    </xdr:from>
    <xdr:to>
      <xdr:col>3</xdr:col>
      <xdr:colOff>352425</xdr:colOff>
      <xdr:row>563</xdr:row>
      <xdr:rowOff>133350</xdr:rowOff>
    </xdr:to>
    <xdr:sp macro="" textlink="">
      <xdr:nvSpPr>
        <xdr:cNvPr id="12" name="AutoShape 91"/>
        <xdr:cNvSpPr>
          <a:spLocks/>
        </xdr:cNvSpPr>
      </xdr:nvSpPr>
      <xdr:spPr bwMode="auto">
        <a:xfrm>
          <a:off x="3743325" y="75037950"/>
          <a:ext cx="104775" cy="381000"/>
        </a:xfrm>
        <a:prstGeom prst="rightBrace">
          <a:avLst>
            <a:gd name="adj1" fmla="val 159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623</xdr:row>
      <xdr:rowOff>19050</xdr:rowOff>
    </xdr:from>
    <xdr:to>
      <xdr:col>3</xdr:col>
      <xdr:colOff>361950</xdr:colOff>
      <xdr:row>625</xdr:row>
      <xdr:rowOff>114300</xdr:rowOff>
    </xdr:to>
    <xdr:sp macro="" textlink="">
      <xdr:nvSpPr>
        <xdr:cNvPr id="13" name="AutoShape 108"/>
        <xdr:cNvSpPr>
          <a:spLocks/>
        </xdr:cNvSpPr>
      </xdr:nvSpPr>
      <xdr:spPr bwMode="auto">
        <a:xfrm>
          <a:off x="3752850" y="83305650"/>
          <a:ext cx="104775" cy="361950"/>
        </a:xfrm>
        <a:prstGeom prst="rightBrace">
          <a:avLst>
            <a:gd name="adj1" fmla="val 173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768</xdr:row>
      <xdr:rowOff>19050</xdr:rowOff>
    </xdr:from>
    <xdr:to>
      <xdr:col>3</xdr:col>
      <xdr:colOff>361950</xdr:colOff>
      <xdr:row>770</xdr:row>
      <xdr:rowOff>114300</xdr:rowOff>
    </xdr:to>
    <xdr:sp macro="" textlink="">
      <xdr:nvSpPr>
        <xdr:cNvPr id="14" name="AutoShape 131"/>
        <xdr:cNvSpPr>
          <a:spLocks/>
        </xdr:cNvSpPr>
      </xdr:nvSpPr>
      <xdr:spPr bwMode="auto">
        <a:xfrm>
          <a:off x="3752850" y="102641400"/>
          <a:ext cx="104775" cy="361950"/>
        </a:xfrm>
        <a:prstGeom prst="rightBrace">
          <a:avLst>
            <a:gd name="adj1" fmla="val 1754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829</xdr:row>
      <xdr:rowOff>19050</xdr:rowOff>
    </xdr:from>
    <xdr:to>
      <xdr:col>3</xdr:col>
      <xdr:colOff>361950</xdr:colOff>
      <xdr:row>831</xdr:row>
      <xdr:rowOff>104775</xdr:rowOff>
    </xdr:to>
    <xdr:sp macro="" textlink="">
      <xdr:nvSpPr>
        <xdr:cNvPr id="15" name="AutoShape 141"/>
        <xdr:cNvSpPr>
          <a:spLocks/>
        </xdr:cNvSpPr>
      </xdr:nvSpPr>
      <xdr:spPr bwMode="auto">
        <a:xfrm>
          <a:off x="3752850" y="110775750"/>
          <a:ext cx="104775" cy="352425"/>
        </a:xfrm>
        <a:prstGeom prst="rightBrace">
          <a:avLst>
            <a:gd name="adj1" fmla="val 166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1260</xdr:row>
      <xdr:rowOff>9525</xdr:rowOff>
    </xdr:from>
    <xdr:to>
      <xdr:col>4</xdr:col>
      <xdr:colOff>0</xdr:colOff>
      <xdr:row>1262</xdr:row>
      <xdr:rowOff>104775</xdr:rowOff>
    </xdr:to>
    <xdr:sp macro="" textlink="">
      <xdr:nvSpPr>
        <xdr:cNvPr id="16" name="AutoShape 184"/>
        <xdr:cNvSpPr>
          <a:spLocks/>
        </xdr:cNvSpPr>
      </xdr:nvSpPr>
      <xdr:spPr bwMode="auto">
        <a:xfrm>
          <a:off x="3771900" y="168240075"/>
          <a:ext cx="95250" cy="361950"/>
        </a:xfrm>
        <a:prstGeom prst="rightBrace">
          <a:avLst>
            <a:gd name="adj1" fmla="val 163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1283</xdr:row>
      <xdr:rowOff>28575</xdr:rowOff>
    </xdr:from>
    <xdr:to>
      <xdr:col>3</xdr:col>
      <xdr:colOff>361950</xdr:colOff>
      <xdr:row>1285</xdr:row>
      <xdr:rowOff>104775</xdr:rowOff>
    </xdr:to>
    <xdr:sp macro="" textlink="">
      <xdr:nvSpPr>
        <xdr:cNvPr id="17" name="AutoShape 191"/>
        <xdr:cNvSpPr>
          <a:spLocks/>
        </xdr:cNvSpPr>
      </xdr:nvSpPr>
      <xdr:spPr bwMode="auto">
        <a:xfrm>
          <a:off x="3752850" y="171326175"/>
          <a:ext cx="104775" cy="342900"/>
        </a:xfrm>
        <a:prstGeom prst="rightBrace">
          <a:avLst>
            <a:gd name="adj1" fmla="val 1572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1832</xdr:row>
      <xdr:rowOff>19050</xdr:rowOff>
    </xdr:from>
    <xdr:to>
      <xdr:col>3</xdr:col>
      <xdr:colOff>352425</xdr:colOff>
      <xdr:row>1834</xdr:row>
      <xdr:rowOff>114300</xdr:rowOff>
    </xdr:to>
    <xdr:sp macro="" textlink="">
      <xdr:nvSpPr>
        <xdr:cNvPr id="18" name="AutoShape 263"/>
        <xdr:cNvSpPr>
          <a:spLocks/>
        </xdr:cNvSpPr>
      </xdr:nvSpPr>
      <xdr:spPr bwMode="auto">
        <a:xfrm>
          <a:off x="3743325" y="244525800"/>
          <a:ext cx="104775" cy="361950"/>
        </a:xfrm>
        <a:prstGeom prst="rightBrace">
          <a:avLst>
            <a:gd name="adj1" fmla="val 161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1926</xdr:row>
      <xdr:rowOff>19050</xdr:rowOff>
    </xdr:from>
    <xdr:to>
      <xdr:col>3</xdr:col>
      <xdr:colOff>361950</xdr:colOff>
      <xdr:row>1928</xdr:row>
      <xdr:rowOff>114300</xdr:rowOff>
    </xdr:to>
    <xdr:sp macro="" textlink="">
      <xdr:nvSpPr>
        <xdr:cNvPr id="19" name="AutoShape 283"/>
        <xdr:cNvSpPr>
          <a:spLocks/>
        </xdr:cNvSpPr>
      </xdr:nvSpPr>
      <xdr:spPr bwMode="auto">
        <a:xfrm>
          <a:off x="3752850" y="257060700"/>
          <a:ext cx="104775" cy="361950"/>
        </a:xfrm>
        <a:prstGeom prst="rightBrace">
          <a:avLst>
            <a:gd name="adj1" fmla="val 180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2070</xdr:row>
      <xdr:rowOff>19050</xdr:rowOff>
    </xdr:from>
    <xdr:to>
      <xdr:col>3</xdr:col>
      <xdr:colOff>361950</xdr:colOff>
      <xdr:row>2072</xdr:row>
      <xdr:rowOff>114300</xdr:rowOff>
    </xdr:to>
    <xdr:sp macro="" textlink="">
      <xdr:nvSpPr>
        <xdr:cNvPr id="20" name="AutoShape 297"/>
        <xdr:cNvSpPr>
          <a:spLocks/>
        </xdr:cNvSpPr>
      </xdr:nvSpPr>
      <xdr:spPr bwMode="auto">
        <a:xfrm>
          <a:off x="3762375" y="276263100"/>
          <a:ext cx="95250" cy="361950"/>
        </a:xfrm>
        <a:prstGeom prst="rightBrace">
          <a:avLst>
            <a:gd name="adj1" fmla="val 159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2207</xdr:row>
      <xdr:rowOff>28575</xdr:rowOff>
    </xdr:from>
    <xdr:to>
      <xdr:col>3</xdr:col>
      <xdr:colOff>361950</xdr:colOff>
      <xdr:row>2209</xdr:row>
      <xdr:rowOff>104775</xdr:rowOff>
    </xdr:to>
    <xdr:sp macro="" textlink="">
      <xdr:nvSpPr>
        <xdr:cNvPr id="21" name="AutoShape 314"/>
        <xdr:cNvSpPr>
          <a:spLocks/>
        </xdr:cNvSpPr>
      </xdr:nvSpPr>
      <xdr:spPr bwMode="auto">
        <a:xfrm>
          <a:off x="3762375" y="294541575"/>
          <a:ext cx="95250" cy="342900"/>
        </a:xfrm>
        <a:prstGeom prst="rightBrace">
          <a:avLst>
            <a:gd name="adj1" fmla="val 171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2212</xdr:row>
      <xdr:rowOff>47625</xdr:rowOff>
    </xdr:from>
    <xdr:to>
      <xdr:col>3</xdr:col>
      <xdr:colOff>361950</xdr:colOff>
      <xdr:row>2216</xdr:row>
      <xdr:rowOff>114300</xdr:rowOff>
    </xdr:to>
    <xdr:sp macro="" textlink="">
      <xdr:nvSpPr>
        <xdr:cNvPr id="22" name="AutoShape 315"/>
        <xdr:cNvSpPr>
          <a:spLocks/>
        </xdr:cNvSpPr>
      </xdr:nvSpPr>
      <xdr:spPr bwMode="auto">
        <a:xfrm>
          <a:off x="3771900" y="295227375"/>
          <a:ext cx="85725" cy="600075"/>
        </a:xfrm>
        <a:prstGeom prst="rightBrace">
          <a:avLst>
            <a:gd name="adj1" fmla="val 1643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2500</xdr:row>
      <xdr:rowOff>28575</xdr:rowOff>
    </xdr:from>
    <xdr:to>
      <xdr:col>4</xdr:col>
      <xdr:colOff>0</xdr:colOff>
      <xdr:row>2502</xdr:row>
      <xdr:rowOff>114300</xdr:rowOff>
    </xdr:to>
    <xdr:sp macro="" textlink="">
      <xdr:nvSpPr>
        <xdr:cNvPr id="23" name="AutoShape 337"/>
        <xdr:cNvSpPr>
          <a:spLocks/>
        </xdr:cNvSpPr>
      </xdr:nvSpPr>
      <xdr:spPr bwMode="auto">
        <a:xfrm>
          <a:off x="3752850" y="333594075"/>
          <a:ext cx="114300" cy="352425"/>
        </a:xfrm>
        <a:prstGeom prst="rightBrace">
          <a:avLst>
            <a:gd name="adj1" fmla="val 156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2577</xdr:row>
      <xdr:rowOff>19050</xdr:rowOff>
    </xdr:from>
    <xdr:to>
      <xdr:col>3</xdr:col>
      <xdr:colOff>361950</xdr:colOff>
      <xdr:row>2579</xdr:row>
      <xdr:rowOff>114300</xdr:rowOff>
    </xdr:to>
    <xdr:sp macro="" textlink="">
      <xdr:nvSpPr>
        <xdr:cNvPr id="24" name="AutoShape 354"/>
        <xdr:cNvSpPr>
          <a:spLocks/>
        </xdr:cNvSpPr>
      </xdr:nvSpPr>
      <xdr:spPr bwMode="auto">
        <a:xfrm>
          <a:off x="3762375" y="343852500"/>
          <a:ext cx="95250" cy="361950"/>
        </a:xfrm>
        <a:prstGeom prst="rightBrace">
          <a:avLst>
            <a:gd name="adj1" fmla="val 1653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2875</xdr:row>
      <xdr:rowOff>19050</xdr:rowOff>
    </xdr:from>
    <xdr:to>
      <xdr:col>3</xdr:col>
      <xdr:colOff>361950</xdr:colOff>
      <xdr:row>2877</xdr:row>
      <xdr:rowOff>114300</xdr:rowOff>
    </xdr:to>
    <xdr:sp macro="" textlink="">
      <xdr:nvSpPr>
        <xdr:cNvPr id="25" name="AutoShape 404"/>
        <xdr:cNvSpPr>
          <a:spLocks/>
        </xdr:cNvSpPr>
      </xdr:nvSpPr>
      <xdr:spPr bwMode="auto">
        <a:xfrm>
          <a:off x="3752850" y="383590800"/>
          <a:ext cx="104775" cy="361950"/>
        </a:xfrm>
        <a:prstGeom prst="rightBrace">
          <a:avLst>
            <a:gd name="adj1" fmla="val 163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2878</xdr:row>
      <xdr:rowOff>19050</xdr:rowOff>
    </xdr:from>
    <xdr:to>
      <xdr:col>3</xdr:col>
      <xdr:colOff>342900</xdr:colOff>
      <xdr:row>2880</xdr:row>
      <xdr:rowOff>114300</xdr:rowOff>
    </xdr:to>
    <xdr:sp macro="" textlink="">
      <xdr:nvSpPr>
        <xdr:cNvPr id="26" name="AutoShape 405"/>
        <xdr:cNvSpPr>
          <a:spLocks/>
        </xdr:cNvSpPr>
      </xdr:nvSpPr>
      <xdr:spPr bwMode="auto">
        <a:xfrm>
          <a:off x="3752850" y="383990850"/>
          <a:ext cx="85725" cy="361950"/>
        </a:xfrm>
        <a:prstGeom prst="rightBrace">
          <a:avLst>
            <a:gd name="adj1" fmla="val 170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3098</xdr:row>
      <xdr:rowOff>57150</xdr:rowOff>
    </xdr:from>
    <xdr:to>
      <xdr:col>3</xdr:col>
      <xdr:colOff>371475</xdr:colOff>
      <xdr:row>3100</xdr:row>
      <xdr:rowOff>123825</xdr:rowOff>
    </xdr:to>
    <xdr:sp macro="" textlink="">
      <xdr:nvSpPr>
        <xdr:cNvPr id="27" name="AutoShape 441"/>
        <xdr:cNvSpPr>
          <a:spLocks/>
        </xdr:cNvSpPr>
      </xdr:nvSpPr>
      <xdr:spPr bwMode="auto">
        <a:xfrm>
          <a:off x="3771900" y="413365950"/>
          <a:ext cx="95250" cy="333375"/>
        </a:xfrm>
        <a:prstGeom prst="rightBrace">
          <a:avLst>
            <a:gd name="adj1" fmla="val 1562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3405</xdr:row>
      <xdr:rowOff>28575</xdr:rowOff>
    </xdr:from>
    <xdr:to>
      <xdr:col>4</xdr:col>
      <xdr:colOff>0</xdr:colOff>
      <xdr:row>3407</xdr:row>
      <xdr:rowOff>104775</xdr:rowOff>
    </xdr:to>
    <xdr:sp macro="" textlink="">
      <xdr:nvSpPr>
        <xdr:cNvPr id="28" name="AutoShape 474"/>
        <xdr:cNvSpPr>
          <a:spLocks/>
        </xdr:cNvSpPr>
      </xdr:nvSpPr>
      <xdr:spPr bwMode="auto">
        <a:xfrm>
          <a:off x="3771900" y="454275825"/>
          <a:ext cx="95250" cy="342900"/>
        </a:xfrm>
        <a:prstGeom prst="rightBrace">
          <a:avLst>
            <a:gd name="adj1" fmla="val 164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3527</xdr:row>
      <xdr:rowOff>19050</xdr:rowOff>
    </xdr:from>
    <xdr:to>
      <xdr:col>4</xdr:col>
      <xdr:colOff>0</xdr:colOff>
      <xdr:row>3529</xdr:row>
      <xdr:rowOff>114300</xdr:rowOff>
    </xdr:to>
    <xdr:sp macro="" textlink="">
      <xdr:nvSpPr>
        <xdr:cNvPr id="29" name="AutoShape 501"/>
        <xdr:cNvSpPr>
          <a:spLocks/>
        </xdr:cNvSpPr>
      </xdr:nvSpPr>
      <xdr:spPr bwMode="auto">
        <a:xfrm>
          <a:off x="3781425" y="470535000"/>
          <a:ext cx="85725" cy="361950"/>
        </a:xfrm>
        <a:prstGeom prst="rightBrace">
          <a:avLst>
            <a:gd name="adj1" fmla="val 1612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3649</xdr:row>
      <xdr:rowOff>19050</xdr:rowOff>
    </xdr:from>
    <xdr:to>
      <xdr:col>3</xdr:col>
      <xdr:colOff>361950</xdr:colOff>
      <xdr:row>3652</xdr:row>
      <xdr:rowOff>0</xdr:rowOff>
    </xdr:to>
    <xdr:sp macro="" textlink="">
      <xdr:nvSpPr>
        <xdr:cNvPr id="30" name="AutoShape 529"/>
        <xdr:cNvSpPr>
          <a:spLocks/>
        </xdr:cNvSpPr>
      </xdr:nvSpPr>
      <xdr:spPr bwMode="auto">
        <a:xfrm>
          <a:off x="3743325" y="486803700"/>
          <a:ext cx="114300" cy="381000"/>
        </a:xfrm>
        <a:prstGeom prst="rightBrace">
          <a:avLst>
            <a:gd name="adj1" fmla="val 166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3736</xdr:row>
      <xdr:rowOff>28575</xdr:rowOff>
    </xdr:from>
    <xdr:to>
      <xdr:col>3</xdr:col>
      <xdr:colOff>342900</xdr:colOff>
      <xdr:row>3740</xdr:row>
      <xdr:rowOff>95250</xdr:rowOff>
    </xdr:to>
    <xdr:sp macro="" textlink="">
      <xdr:nvSpPr>
        <xdr:cNvPr id="31" name="AutoShape 545"/>
        <xdr:cNvSpPr>
          <a:spLocks/>
        </xdr:cNvSpPr>
      </xdr:nvSpPr>
      <xdr:spPr bwMode="auto">
        <a:xfrm>
          <a:off x="3752850" y="498414675"/>
          <a:ext cx="85725" cy="600075"/>
        </a:xfrm>
        <a:prstGeom prst="rightBrace">
          <a:avLst>
            <a:gd name="adj1" fmla="val 181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228600</xdr:colOff>
      <xdr:row>111</xdr:row>
      <xdr:rowOff>9525</xdr:rowOff>
    </xdr:from>
    <xdr:to>
      <xdr:col>3</xdr:col>
      <xdr:colOff>342900</xdr:colOff>
      <xdr:row>112</xdr:row>
      <xdr:rowOff>114300</xdr:rowOff>
    </xdr:to>
    <xdr:sp macro="" textlink="">
      <xdr:nvSpPr>
        <xdr:cNvPr id="32" name="AutoShape 573"/>
        <xdr:cNvSpPr>
          <a:spLocks/>
        </xdr:cNvSpPr>
      </xdr:nvSpPr>
      <xdr:spPr bwMode="auto">
        <a:xfrm>
          <a:off x="3724275" y="15020925"/>
          <a:ext cx="114300" cy="238125"/>
        </a:xfrm>
        <a:prstGeom prst="rightBrace">
          <a:avLst>
            <a:gd name="adj1" fmla="val 17284"/>
            <a:gd name="adj2" fmla="val 26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239</xdr:row>
      <xdr:rowOff>19050</xdr:rowOff>
    </xdr:from>
    <xdr:to>
      <xdr:col>3</xdr:col>
      <xdr:colOff>323850</xdr:colOff>
      <xdr:row>241</xdr:row>
      <xdr:rowOff>0</xdr:rowOff>
    </xdr:to>
    <xdr:sp macro="" textlink="">
      <xdr:nvSpPr>
        <xdr:cNvPr id="33" name="AutoShape 575"/>
        <xdr:cNvSpPr>
          <a:spLocks/>
        </xdr:cNvSpPr>
      </xdr:nvSpPr>
      <xdr:spPr bwMode="auto">
        <a:xfrm>
          <a:off x="3695700" y="32099250"/>
          <a:ext cx="123825" cy="247650"/>
        </a:xfrm>
        <a:prstGeom prst="rightBrace">
          <a:avLst>
            <a:gd name="adj1" fmla="val 16593"/>
            <a:gd name="adj2" fmla="val 2931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331</xdr:row>
      <xdr:rowOff>19050</xdr:rowOff>
    </xdr:from>
    <xdr:to>
      <xdr:col>3</xdr:col>
      <xdr:colOff>352425</xdr:colOff>
      <xdr:row>333</xdr:row>
      <xdr:rowOff>123825</xdr:rowOff>
    </xdr:to>
    <xdr:sp macro="" textlink="">
      <xdr:nvSpPr>
        <xdr:cNvPr id="34" name="AutoShape 577"/>
        <xdr:cNvSpPr>
          <a:spLocks/>
        </xdr:cNvSpPr>
      </xdr:nvSpPr>
      <xdr:spPr bwMode="auto">
        <a:xfrm>
          <a:off x="3743325" y="44367450"/>
          <a:ext cx="104775" cy="371475"/>
        </a:xfrm>
        <a:prstGeom prst="rightBrace">
          <a:avLst>
            <a:gd name="adj1" fmla="val 148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2782</xdr:row>
      <xdr:rowOff>47625</xdr:rowOff>
    </xdr:from>
    <xdr:to>
      <xdr:col>3</xdr:col>
      <xdr:colOff>352425</xdr:colOff>
      <xdr:row>2784</xdr:row>
      <xdr:rowOff>114300</xdr:rowOff>
    </xdr:to>
    <xdr:sp macro="" textlink="">
      <xdr:nvSpPr>
        <xdr:cNvPr id="35" name="AutoShape 610"/>
        <xdr:cNvSpPr>
          <a:spLocks/>
        </xdr:cNvSpPr>
      </xdr:nvSpPr>
      <xdr:spPr bwMode="auto">
        <a:xfrm>
          <a:off x="3752850" y="371217825"/>
          <a:ext cx="95250" cy="333375"/>
        </a:xfrm>
        <a:prstGeom prst="rightBrace">
          <a:avLst>
            <a:gd name="adj1" fmla="val 170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1236</xdr:row>
      <xdr:rowOff>19050</xdr:rowOff>
    </xdr:from>
    <xdr:to>
      <xdr:col>4</xdr:col>
      <xdr:colOff>0</xdr:colOff>
      <xdr:row>1238</xdr:row>
      <xdr:rowOff>104775</xdr:rowOff>
    </xdr:to>
    <xdr:sp macro="" textlink="">
      <xdr:nvSpPr>
        <xdr:cNvPr id="36" name="AutoShape 7"/>
        <xdr:cNvSpPr>
          <a:spLocks/>
        </xdr:cNvSpPr>
      </xdr:nvSpPr>
      <xdr:spPr bwMode="auto">
        <a:xfrm>
          <a:off x="3752850" y="165049200"/>
          <a:ext cx="114300" cy="352425"/>
        </a:xfrm>
        <a:prstGeom prst="rightBrace">
          <a:avLst>
            <a:gd name="adj1" fmla="val 1634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1563</xdr:row>
      <xdr:rowOff>19050</xdr:rowOff>
    </xdr:from>
    <xdr:to>
      <xdr:col>3</xdr:col>
      <xdr:colOff>352425</xdr:colOff>
      <xdr:row>1565</xdr:row>
      <xdr:rowOff>114300</xdr:rowOff>
    </xdr:to>
    <xdr:sp macro="" textlink="">
      <xdr:nvSpPr>
        <xdr:cNvPr id="37" name="AutoShape 7"/>
        <xdr:cNvSpPr>
          <a:spLocks/>
        </xdr:cNvSpPr>
      </xdr:nvSpPr>
      <xdr:spPr bwMode="auto">
        <a:xfrm>
          <a:off x="3743325" y="208654650"/>
          <a:ext cx="104775" cy="361950"/>
        </a:xfrm>
        <a:prstGeom prst="rightBrace">
          <a:avLst>
            <a:gd name="adj1" fmla="val 167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2097</xdr:row>
      <xdr:rowOff>19050</xdr:rowOff>
    </xdr:from>
    <xdr:to>
      <xdr:col>3</xdr:col>
      <xdr:colOff>361950</xdr:colOff>
      <xdr:row>2099</xdr:row>
      <xdr:rowOff>114300</xdr:rowOff>
    </xdr:to>
    <xdr:sp macro="" textlink="">
      <xdr:nvSpPr>
        <xdr:cNvPr id="38" name="AutoShape 7"/>
        <xdr:cNvSpPr>
          <a:spLocks/>
        </xdr:cNvSpPr>
      </xdr:nvSpPr>
      <xdr:spPr bwMode="auto">
        <a:xfrm>
          <a:off x="3752850" y="279863550"/>
          <a:ext cx="104775" cy="361950"/>
        </a:xfrm>
        <a:prstGeom prst="rightBrace">
          <a:avLst>
            <a:gd name="adj1" fmla="val 154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2594</xdr:row>
      <xdr:rowOff>19050</xdr:rowOff>
    </xdr:from>
    <xdr:to>
      <xdr:col>3</xdr:col>
      <xdr:colOff>361950</xdr:colOff>
      <xdr:row>2596</xdr:row>
      <xdr:rowOff>123825</xdr:rowOff>
    </xdr:to>
    <xdr:sp macro="" textlink="">
      <xdr:nvSpPr>
        <xdr:cNvPr id="39" name="AutoShape 7"/>
        <xdr:cNvSpPr>
          <a:spLocks/>
        </xdr:cNvSpPr>
      </xdr:nvSpPr>
      <xdr:spPr bwMode="auto">
        <a:xfrm>
          <a:off x="3762375" y="346119450"/>
          <a:ext cx="95250" cy="371475"/>
        </a:xfrm>
        <a:prstGeom prst="rightBrace">
          <a:avLst>
            <a:gd name="adj1" fmla="val 165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2689</xdr:row>
      <xdr:rowOff>38100</xdr:rowOff>
    </xdr:from>
    <xdr:to>
      <xdr:col>3</xdr:col>
      <xdr:colOff>361950</xdr:colOff>
      <xdr:row>2691</xdr:row>
      <xdr:rowOff>123825</xdr:rowOff>
    </xdr:to>
    <xdr:sp macro="" textlink="">
      <xdr:nvSpPr>
        <xdr:cNvPr id="40" name="AutoShape 7"/>
        <xdr:cNvSpPr>
          <a:spLocks/>
        </xdr:cNvSpPr>
      </xdr:nvSpPr>
      <xdr:spPr bwMode="auto">
        <a:xfrm>
          <a:off x="3762375" y="358806750"/>
          <a:ext cx="95250" cy="352425"/>
        </a:xfrm>
        <a:prstGeom prst="rightBrace">
          <a:avLst>
            <a:gd name="adj1" fmla="val 165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3032</xdr:row>
      <xdr:rowOff>38100</xdr:rowOff>
    </xdr:from>
    <xdr:to>
      <xdr:col>3</xdr:col>
      <xdr:colOff>361950</xdr:colOff>
      <xdr:row>3034</xdr:row>
      <xdr:rowOff>133350</xdr:rowOff>
    </xdr:to>
    <xdr:sp macro="" textlink="">
      <xdr:nvSpPr>
        <xdr:cNvPr id="41" name="AutoShape 7"/>
        <xdr:cNvSpPr>
          <a:spLocks/>
        </xdr:cNvSpPr>
      </xdr:nvSpPr>
      <xdr:spPr bwMode="auto">
        <a:xfrm>
          <a:off x="3771900" y="404545800"/>
          <a:ext cx="85725" cy="361950"/>
        </a:xfrm>
        <a:prstGeom prst="rightBrace">
          <a:avLst>
            <a:gd name="adj1" fmla="val 165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3535</xdr:row>
      <xdr:rowOff>19050</xdr:rowOff>
    </xdr:from>
    <xdr:to>
      <xdr:col>3</xdr:col>
      <xdr:colOff>361950</xdr:colOff>
      <xdr:row>3537</xdr:row>
      <xdr:rowOff>104775</xdr:rowOff>
    </xdr:to>
    <xdr:sp macro="" textlink="">
      <xdr:nvSpPr>
        <xdr:cNvPr id="42" name="AutoShape 361"/>
        <xdr:cNvSpPr>
          <a:spLocks/>
        </xdr:cNvSpPr>
      </xdr:nvSpPr>
      <xdr:spPr bwMode="auto">
        <a:xfrm>
          <a:off x="3752850" y="471601800"/>
          <a:ext cx="104775" cy="352425"/>
        </a:xfrm>
        <a:prstGeom prst="rightBrace">
          <a:avLst>
            <a:gd name="adj1" fmla="val 106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228600</xdr:colOff>
      <xdr:row>3782</xdr:row>
      <xdr:rowOff>19050</xdr:rowOff>
    </xdr:from>
    <xdr:to>
      <xdr:col>3</xdr:col>
      <xdr:colOff>361950</xdr:colOff>
      <xdr:row>3784</xdr:row>
      <xdr:rowOff>123825</xdr:rowOff>
    </xdr:to>
    <xdr:sp macro="" textlink="">
      <xdr:nvSpPr>
        <xdr:cNvPr id="43" name="AutoShape 361"/>
        <xdr:cNvSpPr>
          <a:spLocks/>
        </xdr:cNvSpPr>
      </xdr:nvSpPr>
      <xdr:spPr bwMode="auto">
        <a:xfrm>
          <a:off x="3724275" y="504539250"/>
          <a:ext cx="133350" cy="371475"/>
        </a:xfrm>
        <a:prstGeom prst="rightBrace">
          <a:avLst>
            <a:gd name="adj1" fmla="val 148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219075</xdr:colOff>
      <xdr:row>99</xdr:row>
      <xdr:rowOff>19050</xdr:rowOff>
    </xdr:from>
    <xdr:to>
      <xdr:col>3</xdr:col>
      <xdr:colOff>352425</xdr:colOff>
      <xdr:row>101</xdr:row>
      <xdr:rowOff>123825</xdr:rowOff>
    </xdr:to>
    <xdr:sp macro="" textlink="">
      <xdr:nvSpPr>
        <xdr:cNvPr id="44" name="AutoShape 361"/>
        <xdr:cNvSpPr>
          <a:spLocks/>
        </xdr:cNvSpPr>
      </xdr:nvSpPr>
      <xdr:spPr bwMode="auto">
        <a:xfrm>
          <a:off x="3714750" y="13430250"/>
          <a:ext cx="133350" cy="371475"/>
        </a:xfrm>
        <a:prstGeom prst="rightBrace">
          <a:avLst>
            <a:gd name="adj1" fmla="val 150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3330</xdr:row>
      <xdr:rowOff>28575</xdr:rowOff>
    </xdr:from>
    <xdr:to>
      <xdr:col>3</xdr:col>
      <xdr:colOff>361950</xdr:colOff>
      <xdr:row>3332</xdr:row>
      <xdr:rowOff>114300</xdr:rowOff>
    </xdr:to>
    <xdr:sp macro="" textlink="">
      <xdr:nvSpPr>
        <xdr:cNvPr id="45" name="AutoShape 468"/>
        <xdr:cNvSpPr>
          <a:spLocks/>
        </xdr:cNvSpPr>
      </xdr:nvSpPr>
      <xdr:spPr bwMode="auto">
        <a:xfrm>
          <a:off x="3752850" y="444274575"/>
          <a:ext cx="104775" cy="352425"/>
        </a:xfrm>
        <a:prstGeom prst="rightBrace">
          <a:avLst>
            <a:gd name="adj1" fmla="val 193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2965</xdr:row>
      <xdr:rowOff>38100</xdr:rowOff>
    </xdr:from>
    <xdr:to>
      <xdr:col>3</xdr:col>
      <xdr:colOff>352425</xdr:colOff>
      <xdr:row>2967</xdr:row>
      <xdr:rowOff>123825</xdr:rowOff>
    </xdr:to>
    <xdr:sp macro="" textlink="">
      <xdr:nvSpPr>
        <xdr:cNvPr id="46" name="AutoShape 416"/>
        <xdr:cNvSpPr>
          <a:spLocks/>
        </xdr:cNvSpPr>
      </xdr:nvSpPr>
      <xdr:spPr bwMode="auto">
        <a:xfrm>
          <a:off x="3762375" y="395611350"/>
          <a:ext cx="85725" cy="352425"/>
        </a:xfrm>
        <a:prstGeom prst="rightBrace">
          <a:avLst>
            <a:gd name="adj1" fmla="val 1825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160</xdr:row>
      <xdr:rowOff>19050</xdr:rowOff>
    </xdr:from>
    <xdr:to>
      <xdr:col>3</xdr:col>
      <xdr:colOff>333375</xdr:colOff>
      <xdr:row>163</xdr:row>
      <xdr:rowOff>114300</xdr:rowOff>
    </xdr:to>
    <xdr:sp macro="" textlink="">
      <xdr:nvSpPr>
        <xdr:cNvPr id="47" name="AutoShape 361"/>
        <xdr:cNvSpPr>
          <a:spLocks/>
        </xdr:cNvSpPr>
      </xdr:nvSpPr>
      <xdr:spPr bwMode="auto">
        <a:xfrm>
          <a:off x="3695700" y="21564600"/>
          <a:ext cx="133350" cy="495300"/>
        </a:xfrm>
        <a:prstGeom prst="rightBrace">
          <a:avLst>
            <a:gd name="adj1" fmla="val 14874"/>
            <a:gd name="adj2" fmla="val 3847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219075</xdr:colOff>
      <xdr:row>180</xdr:row>
      <xdr:rowOff>19050</xdr:rowOff>
    </xdr:from>
    <xdr:to>
      <xdr:col>3</xdr:col>
      <xdr:colOff>333375</xdr:colOff>
      <xdr:row>181</xdr:row>
      <xdr:rowOff>123825</xdr:rowOff>
    </xdr:to>
    <xdr:sp macro="" textlink="">
      <xdr:nvSpPr>
        <xdr:cNvPr id="48" name="AutoShape 38"/>
        <xdr:cNvSpPr>
          <a:spLocks/>
        </xdr:cNvSpPr>
      </xdr:nvSpPr>
      <xdr:spPr bwMode="auto">
        <a:xfrm>
          <a:off x="3714750" y="24231600"/>
          <a:ext cx="114300" cy="238125"/>
        </a:xfrm>
        <a:prstGeom prst="rightBrace">
          <a:avLst>
            <a:gd name="adj1" fmla="val 17197"/>
            <a:gd name="adj2" fmla="val 2736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209550</xdr:colOff>
      <xdr:row>212</xdr:row>
      <xdr:rowOff>19050</xdr:rowOff>
    </xdr:from>
    <xdr:to>
      <xdr:col>3</xdr:col>
      <xdr:colOff>333375</xdr:colOff>
      <xdr:row>213</xdr:row>
      <xdr:rowOff>114300</xdr:rowOff>
    </xdr:to>
    <xdr:sp macro="" textlink="">
      <xdr:nvSpPr>
        <xdr:cNvPr id="49" name="AutoShape 40"/>
        <xdr:cNvSpPr>
          <a:spLocks/>
        </xdr:cNvSpPr>
      </xdr:nvSpPr>
      <xdr:spPr bwMode="auto">
        <a:xfrm>
          <a:off x="3705225" y="28498800"/>
          <a:ext cx="123825" cy="228600"/>
        </a:xfrm>
        <a:prstGeom prst="rightBrace">
          <a:avLst>
            <a:gd name="adj1" fmla="val 15239"/>
            <a:gd name="adj2" fmla="val 2736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238125</xdr:colOff>
      <xdr:row>558</xdr:row>
      <xdr:rowOff>19050</xdr:rowOff>
    </xdr:from>
    <xdr:to>
      <xdr:col>3</xdr:col>
      <xdr:colOff>352425</xdr:colOff>
      <xdr:row>560</xdr:row>
      <xdr:rowOff>114300</xdr:rowOff>
    </xdr:to>
    <xdr:sp macro="" textlink="">
      <xdr:nvSpPr>
        <xdr:cNvPr id="50" name="AutoShape 7"/>
        <xdr:cNvSpPr>
          <a:spLocks/>
        </xdr:cNvSpPr>
      </xdr:nvSpPr>
      <xdr:spPr bwMode="auto">
        <a:xfrm>
          <a:off x="3733800" y="74637900"/>
          <a:ext cx="114300" cy="361950"/>
        </a:xfrm>
        <a:prstGeom prst="rightBrace">
          <a:avLst>
            <a:gd name="adj1" fmla="val 161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1763</xdr:row>
      <xdr:rowOff>19050</xdr:rowOff>
    </xdr:from>
    <xdr:to>
      <xdr:col>3</xdr:col>
      <xdr:colOff>352425</xdr:colOff>
      <xdr:row>1765</xdr:row>
      <xdr:rowOff>95250</xdr:rowOff>
    </xdr:to>
    <xdr:sp macro="" textlink="">
      <xdr:nvSpPr>
        <xdr:cNvPr id="51" name="AutoShape 7"/>
        <xdr:cNvSpPr>
          <a:spLocks/>
        </xdr:cNvSpPr>
      </xdr:nvSpPr>
      <xdr:spPr bwMode="auto">
        <a:xfrm>
          <a:off x="3752850" y="235324650"/>
          <a:ext cx="95250" cy="342900"/>
        </a:xfrm>
        <a:prstGeom prst="rightBrace">
          <a:avLst>
            <a:gd name="adj1" fmla="val 1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1883</xdr:row>
      <xdr:rowOff>19050</xdr:rowOff>
    </xdr:from>
    <xdr:to>
      <xdr:col>4</xdr:col>
      <xdr:colOff>0</xdr:colOff>
      <xdr:row>1885</xdr:row>
      <xdr:rowOff>114300</xdr:rowOff>
    </xdr:to>
    <xdr:sp macro="" textlink="">
      <xdr:nvSpPr>
        <xdr:cNvPr id="52" name="AutoShape 271"/>
        <xdr:cNvSpPr>
          <a:spLocks/>
        </xdr:cNvSpPr>
      </xdr:nvSpPr>
      <xdr:spPr bwMode="auto">
        <a:xfrm>
          <a:off x="3762375" y="251326650"/>
          <a:ext cx="104775" cy="361950"/>
        </a:xfrm>
        <a:prstGeom prst="rightBrace">
          <a:avLst>
            <a:gd name="adj1" fmla="val 156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2101</xdr:row>
      <xdr:rowOff>9525</xdr:rowOff>
    </xdr:from>
    <xdr:to>
      <xdr:col>3</xdr:col>
      <xdr:colOff>361950</xdr:colOff>
      <xdr:row>2103</xdr:row>
      <xdr:rowOff>114300</xdr:rowOff>
    </xdr:to>
    <xdr:sp macro="" textlink="">
      <xdr:nvSpPr>
        <xdr:cNvPr id="53" name="AutoShape 299"/>
        <xdr:cNvSpPr>
          <a:spLocks/>
        </xdr:cNvSpPr>
      </xdr:nvSpPr>
      <xdr:spPr bwMode="auto">
        <a:xfrm>
          <a:off x="3762375" y="280387425"/>
          <a:ext cx="95250" cy="371475"/>
        </a:xfrm>
        <a:prstGeom prst="rightBrace">
          <a:avLst>
            <a:gd name="adj1" fmla="val 155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2509</xdr:row>
      <xdr:rowOff>28575</xdr:rowOff>
    </xdr:from>
    <xdr:to>
      <xdr:col>4</xdr:col>
      <xdr:colOff>0</xdr:colOff>
      <xdr:row>2511</xdr:row>
      <xdr:rowOff>114300</xdr:rowOff>
    </xdr:to>
    <xdr:sp macro="" textlink="">
      <xdr:nvSpPr>
        <xdr:cNvPr id="54" name="AutoShape 342"/>
        <xdr:cNvSpPr>
          <a:spLocks/>
        </xdr:cNvSpPr>
      </xdr:nvSpPr>
      <xdr:spPr bwMode="auto">
        <a:xfrm>
          <a:off x="3752850" y="334794225"/>
          <a:ext cx="114300" cy="352425"/>
        </a:xfrm>
        <a:prstGeom prst="rightBrace">
          <a:avLst>
            <a:gd name="adj1" fmla="val 156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2558</xdr:row>
      <xdr:rowOff>19050</xdr:rowOff>
    </xdr:from>
    <xdr:to>
      <xdr:col>3</xdr:col>
      <xdr:colOff>361950</xdr:colOff>
      <xdr:row>2560</xdr:row>
      <xdr:rowOff>123825</xdr:rowOff>
    </xdr:to>
    <xdr:sp macro="" textlink="">
      <xdr:nvSpPr>
        <xdr:cNvPr id="55" name="AutoShape 361"/>
        <xdr:cNvSpPr>
          <a:spLocks/>
        </xdr:cNvSpPr>
      </xdr:nvSpPr>
      <xdr:spPr bwMode="auto">
        <a:xfrm>
          <a:off x="3771900" y="341318850"/>
          <a:ext cx="85725" cy="371475"/>
        </a:xfrm>
        <a:prstGeom prst="rightBrace">
          <a:avLst>
            <a:gd name="adj1" fmla="val 1538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2581</xdr:row>
      <xdr:rowOff>19050</xdr:rowOff>
    </xdr:from>
    <xdr:to>
      <xdr:col>3</xdr:col>
      <xdr:colOff>361950</xdr:colOff>
      <xdr:row>2583</xdr:row>
      <xdr:rowOff>104775</xdr:rowOff>
    </xdr:to>
    <xdr:sp macro="" textlink="">
      <xdr:nvSpPr>
        <xdr:cNvPr id="56" name="AutoShape 361"/>
        <xdr:cNvSpPr>
          <a:spLocks/>
        </xdr:cNvSpPr>
      </xdr:nvSpPr>
      <xdr:spPr bwMode="auto">
        <a:xfrm>
          <a:off x="3762375" y="344385900"/>
          <a:ext cx="95250" cy="352425"/>
        </a:xfrm>
        <a:prstGeom prst="rightBrace">
          <a:avLst>
            <a:gd name="adj1" fmla="val 147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3578</xdr:row>
      <xdr:rowOff>19050</xdr:rowOff>
    </xdr:from>
    <xdr:to>
      <xdr:col>4</xdr:col>
      <xdr:colOff>0</xdr:colOff>
      <xdr:row>3581</xdr:row>
      <xdr:rowOff>9525</xdr:rowOff>
    </xdr:to>
    <xdr:sp macro="" textlink="">
      <xdr:nvSpPr>
        <xdr:cNvPr id="57" name="AutoShape 7"/>
        <xdr:cNvSpPr>
          <a:spLocks/>
        </xdr:cNvSpPr>
      </xdr:nvSpPr>
      <xdr:spPr bwMode="auto">
        <a:xfrm>
          <a:off x="3752850" y="477335850"/>
          <a:ext cx="114300" cy="390525"/>
        </a:xfrm>
        <a:prstGeom prst="rightBrace">
          <a:avLst>
            <a:gd name="adj1" fmla="val 157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3626</xdr:row>
      <xdr:rowOff>47625</xdr:rowOff>
    </xdr:from>
    <xdr:to>
      <xdr:col>3</xdr:col>
      <xdr:colOff>361950</xdr:colOff>
      <xdr:row>3630</xdr:row>
      <xdr:rowOff>114300</xdr:rowOff>
    </xdr:to>
    <xdr:sp macro="" textlink="">
      <xdr:nvSpPr>
        <xdr:cNvPr id="58" name="AutoShape 361"/>
        <xdr:cNvSpPr>
          <a:spLocks/>
        </xdr:cNvSpPr>
      </xdr:nvSpPr>
      <xdr:spPr bwMode="auto">
        <a:xfrm>
          <a:off x="3752850" y="483765225"/>
          <a:ext cx="104775" cy="600075"/>
        </a:xfrm>
        <a:prstGeom prst="rightBrace">
          <a:avLst>
            <a:gd name="adj1" fmla="val 1643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3530</xdr:row>
      <xdr:rowOff>28575</xdr:rowOff>
    </xdr:from>
    <xdr:to>
      <xdr:col>3</xdr:col>
      <xdr:colOff>352425</xdr:colOff>
      <xdr:row>3532</xdr:row>
      <xdr:rowOff>114300</xdr:rowOff>
    </xdr:to>
    <xdr:sp macro="" textlink="">
      <xdr:nvSpPr>
        <xdr:cNvPr id="59" name="AutoShape 499"/>
        <xdr:cNvSpPr>
          <a:spLocks/>
        </xdr:cNvSpPr>
      </xdr:nvSpPr>
      <xdr:spPr bwMode="auto">
        <a:xfrm>
          <a:off x="3771900" y="470944575"/>
          <a:ext cx="76200" cy="352425"/>
        </a:xfrm>
        <a:prstGeom prst="rightBrace">
          <a:avLst>
            <a:gd name="adj1" fmla="val 160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546</xdr:row>
      <xdr:rowOff>19050</xdr:rowOff>
    </xdr:from>
    <xdr:to>
      <xdr:col>3</xdr:col>
      <xdr:colOff>352425</xdr:colOff>
      <xdr:row>550</xdr:row>
      <xdr:rowOff>123825</xdr:rowOff>
    </xdr:to>
    <xdr:sp macro="" textlink="">
      <xdr:nvSpPr>
        <xdr:cNvPr id="60" name="AutoShape 361"/>
        <xdr:cNvSpPr>
          <a:spLocks/>
        </xdr:cNvSpPr>
      </xdr:nvSpPr>
      <xdr:spPr bwMode="auto">
        <a:xfrm>
          <a:off x="3743325" y="73037700"/>
          <a:ext cx="104775" cy="638175"/>
        </a:xfrm>
        <a:prstGeom prst="rightBrace">
          <a:avLst>
            <a:gd name="adj1" fmla="val 165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1594</xdr:row>
      <xdr:rowOff>28575</xdr:rowOff>
    </xdr:from>
    <xdr:to>
      <xdr:col>3</xdr:col>
      <xdr:colOff>361950</xdr:colOff>
      <xdr:row>1596</xdr:row>
      <xdr:rowOff>114300</xdr:rowOff>
    </xdr:to>
    <xdr:sp macro="" textlink="">
      <xdr:nvSpPr>
        <xdr:cNvPr id="61" name="AutoShape 233"/>
        <xdr:cNvSpPr>
          <a:spLocks/>
        </xdr:cNvSpPr>
      </xdr:nvSpPr>
      <xdr:spPr bwMode="auto">
        <a:xfrm>
          <a:off x="3762375" y="212798025"/>
          <a:ext cx="95250" cy="352425"/>
        </a:xfrm>
        <a:prstGeom prst="rightBrace">
          <a:avLst>
            <a:gd name="adj1" fmla="val 163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1866</xdr:row>
      <xdr:rowOff>38100</xdr:rowOff>
    </xdr:from>
    <xdr:to>
      <xdr:col>3</xdr:col>
      <xdr:colOff>361950</xdr:colOff>
      <xdr:row>1868</xdr:row>
      <xdr:rowOff>114300</xdr:rowOff>
    </xdr:to>
    <xdr:sp macro="" textlink="">
      <xdr:nvSpPr>
        <xdr:cNvPr id="62" name="AutoShape 7"/>
        <xdr:cNvSpPr>
          <a:spLocks/>
        </xdr:cNvSpPr>
      </xdr:nvSpPr>
      <xdr:spPr bwMode="auto">
        <a:xfrm>
          <a:off x="3743325" y="249078750"/>
          <a:ext cx="114300" cy="342900"/>
        </a:xfrm>
        <a:prstGeom prst="rightBrace">
          <a:avLst>
            <a:gd name="adj1" fmla="val 16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238125</xdr:colOff>
      <xdr:row>1436</xdr:row>
      <xdr:rowOff>19050</xdr:rowOff>
    </xdr:from>
    <xdr:to>
      <xdr:col>3</xdr:col>
      <xdr:colOff>352425</xdr:colOff>
      <xdr:row>1438</xdr:row>
      <xdr:rowOff>114300</xdr:rowOff>
    </xdr:to>
    <xdr:sp macro="" textlink="">
      <xdr:nvSpPr>
        <xdr:cNvPr id="63" name="AutoShape 212"/>
        <xdr:cNvSpPr>
          <a:spLocks/>
        </xdr:cNvSpPr>
      </xdr:nvSpPr>
      <xdr:spPr bwMode="auto">
        <a:xfrm>
          <a:off x="3733800" y="191719200"/>
          <a:ext cx="114300" cy="361950"/>
        </a:xfrm>
        <a:prstGeom prst="rightBrace">
          <a:avLst>
            <a:gd name="adj1" fmla="val 170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219075</xdr:colOff>
      <xdr:row>197</xdr:row>
      <xdr:rowOff>19050</xdr:rowOff>
    </xdr:from>
    <xdr:to>
      <xdr:col>3</xdr:col>
      <xdr:colOff>333375</xdr:colOff>
      <xdr:row>198</xdr:row>
      <xdr:rowOff>133350</xdr:rowOff>
    </xdr:to>
    <xdr:sp macro="" textlink="">
      <xdr:nvSpPr>
        <xdr:cNvPr id="64" name="AutoShape 40"/>
        <xdr:cNvSpPr>
          <a:spLocks/>
        </xdr:cNvSpPr>
      </xdr:nvSpPr>
      <xdr:spPr bwMode="auto">
        <a:xfrm>
          <a:off x="3714750" y="26498550"/>
          <a:ext cx="114300" cy="247650"/>
        </a:xfrm>
        <a:prstGeom prst="rightBrace">
          <a:avLst>
            <a:gd name="adj1" fmla="val 17885"/>
            <a:gd name="adj2" fmla="val 273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209550</xdr:colOff>
      <xdr:row>210</xdr:row>
      <xdr:rowOff>19050</xdr:rowOff>
    </xdr:from>
    <xdr:to>
      <xdr:col>3</xdr:col>
      <xdr:colOff>333375</xdr:colOff>
      <xdr:row>211</xdr:row>
      <xdr:rowOff>123825</xdr:rowOff>
    </xdr:to>
    <xdr:sp macro="" textlink="">
      <xdr:nvSpPr>
        <xdr:cNvPr id="65" name="AutoShape 40"/>
        <xdr:cNvSpPr>
          <a:spLocks/>
        </xdr:cNvSpPr>
      </xdr:nvSpPr>
      <xdr:spPr bwMode="auto">
        <a:xfrm>
          <a:off x="3705225" y="28232100"/>
          <a:ext cx="123825" cy="238125"/>
        </a:xfrm>
        <a:prstGeom prst="rightBrace">
          <a:avLst>
            <a:gd name="adj1" fmla="val 15874"/>
            <a:gd name="adj2" fmla="val 2547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209550</xdr:colOff>
      <xdr:row>234</xdr:row>
      <xdr:rowOff>9525</xdr:rowOff>
    </xdr:from>
    <xdr:to>
      <xdr:col>3</xdr:col>
      <xdr:colOff>333375</xdr:colOff>
      <xdr:row>235</xdr:row>
      <xdr:rowOff>133350</xdr:rowOff>
    </xdr:to>
    <xdr:sp macro="" textlink="">
      <xdr:nvSpPr>
        <xdr:cNvPr id="66" name="AutoShape 575"/>
        <xdr:cNvSpPr>
          <a:spLocks/>
        </xdr:cNvSpPr>
      </xdr:nvSpPr>
      <xdr:spPr bwMode="auto">
        <a:xfrm>
          <a:off x="3705225" y="31422975"/>
          <a:ext cx="123825" cy="257175"/>
        </a:xfrm>
        <a:prstGeom prst="rightBrace">
          <a:avLst>
            <a:gd name="adj1" fmla="val 1723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219075</xdr:colOff>
      <xdr:row>267</xdr:row>
      <xdr:rowOff>9525</xdr:rowOff>
    </xdr:from>
    <xdr:to>
      <xdr:col>3</xdr:col>
      <xdr:colOff>333375</xdr:colOff>
      <xdr:row>269</xdr:row>
      <xdr:rowOff>0</xdr:rowOff>
    </xdr:to>
    <xdr:sp macro="" textlink="">
      <xdr:nvSpPr>
        <xdr:cNvPr id="67" name="AutoShape 45"/>
        <xdr:cNvSpPr>
          <a:spLocks/>
        </xdr:cNvSpPr>
      </xdr:nvSpPr>
      <xdr:spPr bwMode="auto">
        <a:xfrm>
          <a:off x="3714750" y="35823525"/>
          <a:ext cx="114300" cy="257175"/>
        </a:xfrm>
        <a:prstGeom prst="rightBrace">
          <a:avLst>
            <a:gd name="adj1" fmla="val 17531"/>
            <a:gd name="adj2" fmla="val 3275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238125</xdr:colOff>
      <xdr:row>316</xdr:row>
      <xdr:rowOff>19050</xdr:rowOff>
    </xdr:from>
    <xdr:to>
      <xdr:col>3</xdr:col>
      <xdr:colOff>352425</xdr:colOff>
      <xdr:row>318</xdr:row>
      <xdr:rowOff>114300</xdr:rowOff>
    </xdr:to>
    <xdr:sp macro="" textlink="">
      <xdr:nvSpPr>
        <xdr:cNvPr id="68" name="AutoShape 50"/>
        <xdr:cNvSpPr>
          <a:spLocks/>
        </xdr:cNvSpPr>
      </xdr:nvSpPr>
      <xdr:spPr bwMode="auto">
        <a:xfrm>
          <a:off x="3733800" y="42367200"/>
          <a:ext cx="114300" cy="361950"/>
        </a:xfrm>
        <a:prstGeom prst="rightBrace">
          <a:avLst>
            <a:gd name="adj1" fmla="val 165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228600</xdr:colOff>
      <xdr:row>322</xdr:row>
      <xdr:rowOff>19050</xdr:rowOff>
    </xdr:from>
    <xdr:to>
      <xdr:col>3</xdr:col>
      <xdr:colOff>361950</xdr:colOff>
      <xdr:row>324</xdr:row>
      <xdr:rowOff>123825</xdr:rowOff>
    </xdr:to>
    <xdr:sp macro="" textlink="">
      <xdr:nvSpPr>
        <xdr:cNvPr id="69" name="AutoShape 577"/>
        <xdr:cNvSpPr>
          <a:spLocks/>
        </xdr:cNvSpPr>
      </xdr:nvSpPr>
      <xdr:spPr bwMode="auto">
        <a:xfrm>
          <a:off x="3724275" y="43167300"/>
          <a:ext cx="133350" cy="371475"/>
        </a:xfrm>
        <a:prstGeom prst="rightBrace">
          <a:avLst>
            <a:gd name="adj1" fmla="val 148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329</xdr:row>
      <xdr:rowOff>9525</xdr:rowOff>
    </xdr:from>
    <xdr:to>
      <xdr:col>3</xdr:col>
      <xdr:colOff>361950</xdr:colOff>
      <xdr:row>330</xdr:row>
      <xdr:rowOff>133350</xdr:rowOff>
    </xdr:to>
    <xdr:sp macro="" textlink="">
      <xdr:nvSpPr>
        <xdr:cNvPr id="70" name="AutoShape 575"/>
        <xdr:cNvSpPr>
          <a:spLocks/>
        </xdr:cNvSpPr>
      </xdr:nvSpPr>
      <xdr:spPr bwMode="auto">
        <a:xfrm>
          <a:off x="3743325" y="44091225"/>
          <a:ext cx="114300" cy="257175"/>
        </a:xfrm>
        <a:prstGeom prst="rightBrace">
          <a:avLst>
            <a:gd name="adj1" fmla="val 1866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344</xdr:row>
      <xdr:rowOff>19050</xdr:rowOff>
    </xdr:from>
    <xdr:to>
      <xdr:col>3</xdr:col>
      <xdr:colOff>352425</xdr:colOff>
      <xdr:row>345</xdr:row>
      <xdr:rowOff>133350</xdr:rowOff>
    </xdr:to>
    <xdr:sp macro="" textlink="">
      <xdr:nvSpPr>
        <xdr:cNvPr id="71" name="AutoShape 575"/>
        <xdr:cNvSpPr>
          <a:spLocks/>
        </xdr:cNvSpPr>
      </xdr:nvSpPr>
      <xdr:spPr bwMode="auto">
        <a:xfrm>
          <a:off x="3752850" y="46101000"/>
          <a:ext cx="95250" cy="247650"/>
        </a:xfrm>
        <a:prstGeom prst="rightBrace">
          <a:avLst>
            <a:gd name="adj1" fmla="val 1857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347</xdr:row>
      <xdr:rowOff>9525</xdr:rowOff>
    </xdr:from>
    <xdr:to>
      <xdr:col>3</xdr:col>
      <xdr:colOff>361950</xdr:colOff>
      <xdr:row>348</xdr:row>
      <xdr:rowOff>123825</xdr:rowOff>
    </xdr:to>
    <xdr:sp macro="" textlink="">
      <xdr:nvSpPr>
        <xdr:cNvPr id="72" name="AutoShape 575"/>
        <xdr:cNvSpPr>
          <a:spLocks/>
        </xdr:cNvSpPr>
      </xdr:nvSpPr>
      <xdr:spPr bwMode="auto">
        <a:xfrm>
          <a:off x="3752850" y="46491525"/>
          <a:ext cx="104775" cy="247650"/>
        </a:xfrm>
        <a:prstGeom prst="rightBrace">
          <a:avLst>
            <a:gd name="adj1" fmla="val 16885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353</xdr:row>
      <xdr:rowOff>19050</xdr:rowOff>
    </xdr:from>
    <xdr:to>
      <xdr:col>3</xdr:col>
      <xdr:colOff>352425</xdr:colOff>
      <xdr:row>354</xdr:row>
      <xdr:rowOff>123825</xdr:rowOff>
    </xdr:to>
    <xdr:sp macro="" textlink="">
      <xdr:nvSpPr>
        <xdr:cNvPr id="73" name="AutoShape 575"/>
        <xdr:cNvSpPr>
          <a:spLocks/>
        </xdr:cNvSpPr>
      </xdr:nvSpPr>
      <xdr:spPr bwMode="auto">
        <a:xfrm>
          <a:off x="3752850" y="47301150"/>
          <a:ext cx="95250" cy="238125"/>
        </a:xfrm>
        <a:prstGeom prst="rightBrace">
          <a:avLst>
            <a:gd name="adj1" fmla="val 1785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362</xdr:row>
      <xdr:rowOff>19050</xdr:rowOff>
    </xdr:from>
    <xdr:to>
      <xdr:col>3</xdr:col>
      <xdr:colOff>352425</xdr:colOff>
      <xdr:row>363</xdr:row>
      <xdr:rowOff>133350</xdr:rowOff>
    </xdr:to>
    <xdr:sp macro="" textlink="">
      <xdr:nvSpPr>
        <xdr:cNvPr id="74" name="AutoShape 575"/>
        <xdr:cNvSpPr>
          <a:spLocks/>
        </xdr:cNvSpPr>
      </xdr:nvSpPr>
      <xdr:spPr bwMode="auto">
        <a:xfrm>
          <a:off x="3752850" y="48501300"/>
          <a:ext cx="95250" cy="247650"/>
        </a:xfrm>
        <a:prstGeom prst="rightBrace">
          <a:avLst>
            <a:gd name="adj1" fmla="val 1857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371</xdr:row>
      <xdr:rowOff>19050</xdr:rowOff>
    </xdr:from>
    <xdr:to>
      <xdr:col>3</xdr:col>
      <xdr:colOff>361950</xdr:colOff>
      <xdr:row>372</xdr:row>
      <xdr:rowOff>123825</xdr:rowOff>
    </xdr:to>
    <xdr:sp macro="" textlink="">
      <xdr:nvSpPr>
        <xdr:cNvPr id="75" name="AutoShape 575"/>
        <xdr:cNvSpPr>
          <a:spLocks/>
        </xdr:cNvSpPr>
      </xdr:nvSpPr>
      <xdr:spPr bwMode="auto">
        <a:xfrm>
          <a:off x="3752850" y="49701450"/>
          <a:ext cx="104775" cy="238125"/>
        </a:xfrm>
        <a:prstGeom prst="rightBrace">
          <a:avLst>
            <a:gd name="adj1" fmla="val 16235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401</xdr:row>
      <xdr:rowOff>19050</xdr:rowOff>
    </xdr:from>
    <xdr:to>
      <xdr:col>3</xdr:col>
      <xdr:colOff>352425</xdr:colOff>
      <xdr:row>402</xdr:row>
      <xdr:rowOff>123825</xdr:rowOff>
    </xdr:to>
    <xdr:sp macro="" textlink="">
      <xdr:nvSpPr>
        <xdr:cNvPr id="76" name="AutoShape 575"/>
        <xdr:cNvSpPr>
          <a:spLocks/>
        </xdr:cNvSpPr>
      </xdr:nvSpPr>
      <xdr:spPr bwMode="auto">
        <a:xfrm>
          <a:off x="3752850" y="53701950"/>
          <a:ext cx="95250" cy="238125"/>
        </a:xfrm>
        <a:prstGeom prst="rightBrace">
          <a:avLst>
            <a:gd name="adj1" fmla="val 1964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238125</xdr:colOff>
      <xdr:row>383</xdr:row>
      <xdr:rowOff>19050</xdr:rowOff>
    </xdr:from>
    <xdr:to>
      <xdr:col>3</xdr:col>
      <xdr:colOff>333375</xdr:colOff>
      <xdr:row>385</xdr:row>
      <xdr:rowOff>0</xdr:rowOff>
    </xdr:to>
    <xdr:sp macro="" textlink="">
      <xdr:nvSpPr>
        <xdr:cNvPr id="77" name="AutoShape 575"/>
        <xdr:cNvSpPr>
          <a:spLocks/>
        </xdr:cNvSpPr>
      </xdr:nvSpPr>
      <xdr:spPr bwMode="auto">
        <a:xfrm>
          <a:off x="3733800" y="51301650"/>
          <a:ext cx="95250" cy="247650"/>
        </a:xfrm>
        <a:prstGeom prst="rightBrace">
          <a:avLst>
            <a:gd name="adj1" fmla="val 1857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415</xdr:row>
      <xdr:rowOff>19050</xdr:rowOff>
    </xdr:from>
    <xdr:to>
      <xdr:col>3</xdr:col>
      <xdr:colOff>361950</xdr:colOff>
      <xdr:row>416</xdr:row>
      <xdr:rowOff>123825</xdr:rowOff>
    </xdr:to>
    <xdr:sp macro="" textlink="">
      <xdr:nvSpPr>
        <xdr:cNvPr id="78" name="AutoShape 575"/>
        <xdr:cNvSpPr>
          <a:spLocks/>
        </xdr:cNvSpPr>
      </xdr:nvSpPr>
      <xdr:spPr bwMode="auto">
        <a:xfrm>
          <a:off x="3771900" y="55568850"/>
          <a:ext cx="85725" cy="238125"/>
        </a:xfrm>
        <a:prstGeom prst="rightBrace">
          <a:avLst>
            <a:gd name="adj1" fmla="val 168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425</xdr:row>
      <xdr:rowOff>19050</xdr:rowOff>
    </xdr:from>
    <xdr:to>
      <xdr:col>3</xdr:col>
      <xdr:colOff>352425</xdr:colOff>
      <xdr:row>426</xdr:row>
      <xdr:rowOff>123825</xdr:rowOff>
    </xdr:to>
    <xdr:sp macro="" textlink="">
      <xdr:nvSpPr>
        <xdr:cNvPr id="79" name="AutoShape 575"/>
        <xdr:cNvSpPr>
          <a:spLocks/>
        </xdr:cNvSpPr>
      </xdr:nvSpPr>
      <xdr:spPr bwMode="auto">
        <a:xfrm>
          <a:off x="3771900" y="56902350"/>
          <a:ext cx="76200" cy="238125"/>
        </a:xfrm>
        <a:prstGeom prst="rightBrace">
          <a:avLst>
            <a:gd name="adj1" fmla="val 1896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427</xdr:row>
      <xdr:rowOff>9525</xdr:rowOff>
    </xdr:from>
    <xdr:to>
      <xdr:col>3</xdr:col>
      <xdr:colOff>361950</xdr:colOff>
      <xdr:row>428</xdr:row>
      <xdr:rowOff>104775</xdr:rowOff>
    </xdr:to>
    <xdr:sp macro="" textlink="">
      <xdr:nvSpPr>
        <xdr:cNvPr id="80" name="AutoShape 575"/>
        <xdr:cNvSpPr>
          <a:spLocks/>
        </xdr:cNvSpPr>
      </xdr:nvSpPr>
      <xdr:spPr bwMode="auto">
        <a:xfrm>
          <a:off x="3762375" y="57159525"/>
          <a:ext cx="95250" cy="228600"/>
        </a:xfrm>
        <a:prstGeom prst="rightBrace">
          <a:avLst>
            <a:gd name="adj1" fmla="val 1778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432</xdr:row>
      <xdr:rowOff>19050</xdr:rowOff>
    </xdr:from>
    <xdr:to>
      <xdr:col>3</xdr:col>
      <xdr:colOff>361950</xdr:colOff>
      <xdr:row>434</xdr:row>
      <xdr:rowOff>0</xdr:rowOff>
    </xdr:to>
    <xdr:sp macro="" textlink="">
      <xdr:nvSpPr>
        <xdr:cNvPr id="81" name="AutoShape 575"/>
        <xdr:cNvSpPr>
          <a:spLocks/>
        </xdr:cNvSpPr>
      </xdr:nvSpPr>
      <xdr:spPr bwMode="auto">
        <a:xfrm>
          <a:off x="3781425" y="57835800"/>
          <a:ext cx="76200" cy="247650"/>
        </a:xfrm>
        <a:prstGeom prst="rightBrace">
          <a:avLst>
            <a:gd name="adj1" fmla="val 1972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443</xdr:row>
      <xdr:rowOff>19050</xdr:rowOff>
    </xdr:from>
    <xdr:to>
      <xdr:col>3</xdr:col>
      <xdr:colOff>352425</xdr:colOff>
      <xdr:row>444</xdr:row>
      <xdr:rowOff>114300</xdr:rowOff>
    </xdr:to>
    <xdr:sp macro="" textlink="">
      <xdr:nvSpPr>
        <xdr:cNvPr id="82" name="AutoShape 575"/>
        <xdr:cNvSpPr>
          <a:spLocks/>
        </xdr:cNvSpPr>
      </xdr:nvSpPr>
      <xdr:spPr bwMode="auto">
        <a:xfrm>
          <a:off x="3752850" y="59302650"/>
          <a:ext cx="95250" cy="228600"/>
        </a:xfrm>
        <a:prstGeom prst="rightBrace">
          <a:avLst>
            <a:gd name="adj1" fmla="val 1778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445</xdr:row>
      <xdr:rowOff>19050</xdr:rowOff>
    </xdr:from>
    <xdr:to>
      <xdr:col>3</xdr:col>
      <xdr:colOff>361950</xdr:colOff>
      <xdr:row>446</xdr:row>
      <xdr:rowOff>114300</xdr:rowOff>
    </xdr:to>
    <xdr:sp macro="" textlink="">
      <xdr:nvSpPr>
        <xdr:cNvPr id="83" name="AutoShape 575"/>
        <xdr:cNvSpPr>
          <a:spLocks/>
        </xdr:cNvSpPr>
      </xdr:nvSpPr>
      <xdr:spPr bwMode="auto">
        <a:xfrm>
          <a:off x="3762375" y="59569350"/>
          <a:ext cx="95250" cy="228600"/>
        </a:xfrm>
        <a:prstGeom prst="rightBrace">
          <a:avLst>
            <a:gd name="adj1" fmla="val 1778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453</xdr:row>
      <xdr:rowOff>9525</xdr:rowOff>
    </xdr:from>
    <xdr:to>
      <xdr:col>3</xdr:col>
      <xdr:colOff>352425</xdr:colOff>
      <xdr:row>454</xdr:row>
      <xdr:rowOff>114300</xdr:rowOff>
    </xdr:to>
    <xdr:sp macro="" textlink="">
      <xdr:nvSpPr>
        <xdr:cNvPr id="84" name="AutoShape 575"/>
        <xdr:cNvSpPr>
          <a:spLocks/>
        </xdr:cNvSpPr>
      </xdr:nvSpPr>
      <xdr:spPr bwMode="auto">
        <a:xfrm>
          <a:off x="3752850" y="60626625"/>
          <a:ext cx="95250" cy="238125"/>
        </a:xfrm>
        <a:prstGeom prst="rightBrace">
          <a:avLst>
            <a:gd name="adj1" fmla="val 18565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457</xdr:row>
      <xdr:rowOff>19050</xdr:rowOff>
    </xdr:from>
    <xdr:to>
      <xdr:col>3</xdr:col>
      <xdr:colOff>352425</xdr:colOff>
      <xdr:row>458</xdr:row>
      <xdr:rowOff>133350</xdr:rowOff>
    </xdr:to>
    <xdr:sp macro="" textlink="">
      <xdr:nvSpPr>
        <xdr:cNvPr id="85" name="AutoShape 575"/>
        <xdr:cNvSpPr>
          <a:spLocks/>
        </xdr:cNvSpPr>
      </xdr:nvSpPr>
      <xdr:spPr bwMode="auto">
        <a:xfrm>
          <a:off x="3752850" y="61169550"/>
          <a:ext cx="95250" cy="247650"/>
        </a:xfrm>
        <a:prstGeom prst="rightBrace">
          <a:avLst>
            <a:gd name="adj1" fmla="val 1927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459</xdr:row>
      <xdr:rowOff>19050</xdr:rowOff>
    </xdr:from>
    <xdr:to>
      <xdr:col>3</xdr:col>
      <xdr:colOff>361950</xdr:colOff>
      <xdr:row>460</xdr:row>
      <xdr:rowOff>114300</xdr:rowOff>
    </xdr:to>
    <xdr:sp macro="" textlink="">
      <xdr:nvSpPr>
        <xdr:cNvPr id="86" name="AutoShape 575"/>
        <xdr:cNvSpPr>
          <a:spLocks/>
        </xdr:cNvSpPr>
      </xdr:nvSpPr>
      <xdr:spPr bwMode="auto">
        <a:xfrm>
          <a:off x="3752850" y="61436250"/>
          <a:ext cx="104775" cy="228600"/>
        </a:xfrm>
        <a:prstGeom prst="rightBrace">
          <a:avLst>
            <a:gd name="adj1" fmla="val 16172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466</xdr:row>
      <xdr:rowOff>19050</xdr:rowOff>
    </xdr:from>
    <xdr:to>
      <xdr:col>3</xdr:col>
      <xdr:colOff>361950</xdr:colOff>
      <xdr:row>467</xdr:row>
      <xdr:rowOff>133350</xdr:rowOff>
    </xdr:to>
    <xdr:sp macro="" textlink="">
      <xdr:nvSpPr>
        <xdr:cNvPr id="87" name="AutoShape 575"/>
        <xdr:cNvSpPr>
          <a:spLocks/>
        </xdr:cNvSpPr>
      </xdr:nvSpPr>
      <xdr:spPr bwMode="auto">
        <a:xfrm>
          <a:off x="3752850" y="62369700"/>
          <a:ext cx="104775" cy="247650"/>
        </a:xfrm>
        <a:prstGeom prst="rightBrace">
          <a:avLst>
            <a:gd name="adj1" fmla="val 1751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470</xdr:row>
      <xdr:rowOff>19050</xdr:rowOff>
    </xdr:from>
    <xdr:to>
      <xdr:col>3</xdr:col>
      <xdr:colOff>361950</xdr:colOff>
      <xdr:row>471</xdr:row>
      <xdr:rowOff>123825</xdr:rowOff>
    </xdr:to>
    <xdr:sp macro="" textlink="">
      <xdr:nvSpPr>
        <xdr:cNvPr id="88" name="AutoShape 575"/>
        <xdr:cNvSpPr>
          <a:spLocks/>
        </xdr:cNvSpPr>
      </xdr:nvSpPr>
      <xdr:spPr bwMode="auto">
        <a:xfrm>
          <a:off x="3752850" y="62903100"/>
          <a:ext cx="104775" cy="238125"/>
        </a:xfrm>
        <a:prstGeom prst="rightBrace">
          <a:avLst>
            <a:gd name="adj1" fmla="val 1684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473</xdr:row>
      <xdr:rowOff>19050</xdr:rowOff>
    </xdr:from>
    <xdr:to>
      <xdr:col>3</xdr:col>
      <xdr:colOff>361950</xdr:colOff>
      <xdr:row>474</xdr:row>
      <xdr:rowOff>133350</xdr:rowOff>
    </xdr:to>
    <xdr:sp macro="" textlink="">
      <xdr:nvSpPr>
        <xdr:cNvPr id="89" name="AutoShape 575"/>
        <xdr:cNvSpPr>
          <a:spLocks/>
        </xdr:cNvSpPr>
      </xdr:nvSpPr>
      <xdr:spPr bwMode="auto">
        <a:xfrm>
          <a:off x="3762375" y="63303150"/>
          <a:ext cx="95250" cy="247650"/>
        </a:xfrm>
        <a:prstGeom prst="rightBrace">
          <a:avLst>
            <a:gd name="adj1" fmla="val 1927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478</xdr:row>
      <xdr:rowOff>19050</xdr:rowOff>
    </xdr:from>
    <xdr:to>
      <xdr:col>3</xdr:col>
      <xdr:colOff>361950</xdr:colOff>
      <xdr:row>479</xdr:row>
      <xdr:rowOff>114300</xdr:rowOff>
    </xdr:to>
    <xdr:sp macro="" textlink="">
      <xdr:nvSpPr>
        <xdr:cNvPr id="90" name="AutoShape 575"/>
        <xdr:cNvSpPr>
          <a:spLocks/>
        </xdr:cNvSpPr>
      </xdr:nvSpPr>
      <xdr:spPr bwMode="auto">
        <a:xfrm>
          <a:off x="3752850" y="63969900"/>
          <a:ext cx="104775" cy="228600"/>
        </a:xfrm>
        <a:prstGeom prst="rightBrace">
          <a:avLst>
            <a:gd name="adj1" fmla="val 16172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489</xdr:row>
      <xdr:rowOff>19050</xdr:rowOff>
    </xdr:from>
    <xdr:to>
      <xdr:col>3</xdr:col>
      <xdr:colOff>352425</xdr:colOff>
      <xdr:row>490</xdr:row>
      <xdr:rowOff>114300</xdr:rowOff>
    </xdr:to>
    <xdr:sp macro="" textlink="">
      <xdr:nvSpPr>
        <xdr:cNvPr id="91" name="AutoShape 575"/>
        <xdr:cNvSpPr>
          <a:spLocks/>
        </xdr:cNvSpPr>
      </xdr:nvSpPr>
      <xdr:spPr bwMode="auto">
        <a:xfrm>
          <a:off x="3752850" y="65436750"/>
          <a:ext cx="95250" cy="228600"/>
        </a:xfrm>
        <a:prstGeom prst="rightBrace">
          <a:avLst>
            <a:gd name="adj1" fmla="val 1778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496</xdr:row>
      <xdr:rowOff>19050</xdr:rowOff>
    </xdr:from>
    <xdr:to>
      <xdr:col>3</xdr:col>
      <xdr:colOff>352425</xdr:colOff>
      <xdr:row>497</xdr:row>
      <xdr:rowOff>123825</xdr:rowOff>
    </xdr:to>
    <xdr:sp macro="" textlink="">
      <xdr:nvSpPr>
        <xdr:cNvPr id="92" name="AutoShape 575"/>
        <xdr:cNvSpPr>
          <a:spLocks/>
        </xdr:cNvSpPr>
      </xdr:nvSpPr>
      <xdr:spPr bwMode="auto">
        <a:xfrm>
          <a:off x="3752850" y="66370200"/>
          <a:ext cx="95250" cy="238125"/>
        </a:xfrm>
        <a:prstGeom prst="rightBrace">
          <a:avLst>
            <a:gd name="adj1" fmla="val 1853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502</xdr:row>
      <xdr:rowOff>19050</xdr:rowOff>
    </xdr:from>
    <xdr:to>
      <xdr:col>4</xdr:col>
      <xdr:colOff>9525</xdr:colOff>
      <xdr:row>503</xdr:row>
      <xdr:rowOff>114300</xdr:rowOff>
    </xdr:to>
    <xdr:sp macro="" textlink="">
      <xdr:nvSpPr>
        <xdr:cNvPr id="93" name="AutoShape 575"/>
        <xdr:cNvSpPr>
          <a:spLocks/>
        </xdr:cNvSpPr>
      </xdr:nvSpPr>
      <xdr:spPr bwMode="auto">
        <a:xfrm>
          <a:off x="3771900" y="67170300"/>
          <a:ext cx="104775" cy="228600"/>
        </a:xfrm>
        <a:prstGeom prst="rightBrace">
          <a:avLst>
            <a:gd name="adj1" fmla="val 16172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517</xdr:row>
      <xdr:rowOff>19050</xdr:rowOff>
    </xdr:from>
    <xdr:to>
      <xdr:col>3</xdr:col>
      <xdr:colOff>361950</xdr:colOff>
      <xdr:row>518</xdr:row>
      <xdr:rowOff>114300</xdr:rowOff>
    </xdr:to>
    <xdr:sp macro="" textlink="">
      <xdr:nvSpPr>
        <xdr:cNvPr id="94" name="AutoShape 575"/>
        <xdr:cNvSpPr>
          <a:spLocks/>
        </xdr:cNvSpPr>
      </xdr:nvSpPr>
      <xdr:spPr bwMode="auto">
        <a:xfrm>
          <a:off x="3752850" y="69170550"/>
          <a:ext cx="104775" cy="228600"/>
        </a:xfrm>
        <a:prstGeom prst="rightBrace">
          <a:avLst>
            <a:gd name="adj1" fmla="val 16172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534</xdr:row>
      <xdr:rowOff>19050</xdr:rowOff>
    </xdr:from>
    <xdr:to>
      <xdr:col>3</xdr:col>
      <xdr:colOff>361950</xdr:colOff>
      <xdr:row>535</xdr:row>
      <xdr:rowOff>114300</xdr:rowOff>
    </xdr:to>
    <xdr:sp macro="" textlink="">
      <xdr:nvSpPr>
        <xdr:cNvPr id="95" name="AutoShape 575"/>
        <xdr:cNvSpPr>
          <a:spLocks/>
        </xdr:cNvSpPr>
      </xdr:nvSpPr>
      <xdr:spPr bwMode="auto">
        <a:xfrm>
          <a:off x="3752850" y="71437500"/>
          <a:ext cx="104775" cy="228600"/>
        </a:xfrm>
        <a:prstGeom prst="rightBrace">
          <a:avLst>
            <a:gd name="adj1" fmla="val 16172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536</xdr:row>
      <xdr:rowOff>19050</xdr:rowOff>
    </xdr:from>
    <xdr:to>
      <xdr:col>3</xdr:col>
      <xdr:colOff>361950</xdr:colOff>
      <xdr:row>537</xdr:row>
      <xdr:rowOff>114300</xdr:rowOff>
    </xdr:to>
    <xdr:sp macro="" textlink="">
      <xdr:nvSpPr>
        <xdr:cNvPr id="96" name="AutoShape 575"/>
        <xdr:cNvSpPr>
          <a:spLocks/>
        </xdr:cNvSpPr>
      </xdr:nvSpPr>
      <xdr:spPr bwMode="auto">
        <a:xfrm>
          <a:off x="3762375" y="71704200"/>
          <a:ext cx="95250" cy="228600"/>
        </a:xfrm>
        <a:prstGeom prst="rightBrace">
          <a:avLst>
            <a:gd name="adj1" fmla="val 1778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540</xdr:row>
      <xdr:rowOff>19050</xdr:rowOff>
    </xdr:from>
    <xdr:to>
      <xdr:col>3</xdr:col>
      <xdr:colOff>352425</xdr:colOff>
      <xdr:row>541</xdr:row>
      <xdr:rowOff>114300</xdr:rowOff>
    </xdr:to>
    <xdr:sp macro="" textlink="">
      <xdr:nvSpPr>
        <xdr:cNvPr id="97" name="AutoShape 575"/>
        <xdr:cNvSpPr>
          <a:spLocks/>
        </xdr:cNvSpPr>
      </xdr:nvSpPr>
      <xdr:spPr bwMode="auto">
        <a:xfrm>
          <a:off x="3752850" y="72237600"/>
          <a:ext cx="95250" cy="228600"/>
        </a:xfrm>
        <a:prstGeom prst="rightBrace">
          <a:avLst>
            <a:gd name="adj1" fmla="val 1778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542</xdr:row>
      <xdr:rowOff>19050</xdr:rowOff>
    </xdr:from>
    <xdr:to>
      <xdr:col>3</xdr:col>
      <xdr:colOff>352425</xdr:colOff>
      <xdr:row>543</xdr:row>
      <xdr:rowOff>114300</xdr:rowOff>
    </xdr:to>
    <xdr:sp macro="" textlink="">
      <xdr:nvSpPr>
        <xdr:cNvPr id="98" name="AutoShape 575"/>
        <xdr:cNvSpPr>
          <a:spLocks/>
        </xdr:cNvSpPr>
      </xdr:nvSpPr>
      <xdr:spPr bwMode="auto">
        <a:xfrm>
          <a:off x="3752850" y="72504300"/>
          <a:ext cx="95250" cy="228600"/>
        </a:xfrm>
        <a:prstGeom prst="rightBrace">
          <a:avLst>
            <a:gd name="adj1" fmla="val 1778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555</xdr:row>
      <xdr:rowOff>19050</xdr:rowOff>
    </xdr:from>
    <xdr:to>
      <xdr:col>3</xdr:col>
      <xdr:colOff>361950</xdr:colOff>
      <xdr:row>556</xdr:row>
      <xdr:rowOff>123825</xdr:rowOff>
    </xdr:to>
    <xdr:sp macro="" textlink="">
      <xdr:nvSpPr>
        <xdr:cNvPr id="99" name="AutoShape 575"/>
        <xdr:cNvSpPr>
          <a:spLocks/>
        </xdr:cNvSpPr>
      </xdr:nvSpPr>
      <xdr:spPr bwMode="auto">
        <a:xfrm>
          <a:off x="3762375" y="74237850"/>
          <a:ext cx="95250" cy="238125"/>
        </a:xfrm>
        <a:prstGeom prst="rightBrace">
          <a:avLst>
            <a:gd name="adj1" fmla="val 1853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575</xdr:row>
      <xdr:rowOff>19050</xdr:rowOff>
    </xdr:from>
    <xdr:to>
      <xdr:col>3</xdr:col>
      <xdr:colOff>361950</xdr:colOff>
      <xdr:row>576</xdr:row>
      <xdr:rowOff>114300</xdr:rowOff>
    </xdr:to>
    <xdr:sp macro="" textlink="">
      <xdr:nvSpPr>
        <xdr:cNvPr id="100" name="AutoShape 575"/>
        <xdr:cNvSpPr>
          <a:spLocks/>
        </xdr:cNvSpPr>
      </xdr:nvSpPr>
      <xdr:spPr bwMode="auto">
        <a:xfrm>
          <a:off x="3752850" y="76904850"/>
          <a:ext cx="104775" cy="228600"/>
        </a:xfrm>
        <a:prstGeom prst="rightBrace">
          <a:avLst>
            <a:gd name="adj1" fmla="val 16172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577</xdr:row>
      <xdr:rowOff>19050</xdr:rowOff>
    </xdr:from>
    <xdr:to>
      <xdr:col>3</xdr:col>
      <xdr:colOff>361950</xdr:colOff>
      <xdr:row>578</xdr:row>
      <xdr:rowOff>123825</xdr:rowOff>
    </xdr:to>
    <xdr:sp macro="" textlink="">
      <xdr:nvSpPr>
        <xdr:cNvPr id="101" name="AutoShape 575"/>
        <xdr:cNvSpPr>
          <a:spLocks/>
        </xdr:cNvSpPr>
      </xdr:nvSpPr>
      <xdr:spPr bwMode="auto">
        <a:xfrm>
          <a:off x="3762375" y="77171550"/>
          <a:ext cx="95250" cy="238125"/>
        </a:xfrm>
        <a:prstGeom prst="rightBrace">
          <a:avLst>
            <a:gd name="adj1" fmla="val 1853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582</xdr:row>
      <xdr:rowOff>19050</xdr:rowOff>
    </xdr:from>
    <xdr:to>
      <xdr:col>3</xdr:col>
      <xdr:colOff>352425</xdr:colOff>
      <xdr:row>583</xdr:row>
      <xdr:rowOff>114300</xdr:rowOff>
    </xdr:to>
    <xdr:sp macro="" textlink="">
      <xdr:nvSpPr>
        <xdr:cNvPr id="102" name="AutoShape 575"/>
        <xdr:cNvSpPr>
          <a:spLocks/>
        </xdr:cNvSpPr>
      </xdr:nvSpPr>
      <xdr:spPr bwMode="auto">
        <a:xfrm>
          <a:off x="3752850" y="77838300"/>
          <a:ext cx="95250" cy="228600"/>
        </a:xfrm>
        <a:prstGeom prst="rightBrace">
          <a:avLst>
            <a:gd name="adj1" fmla="val 17222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586</xdr:row>
      <xdr:rowOff>19050</xdr:rowOff>
    </xdr:from>
    <xdr:to>
      <xdr:col>3</xdr:col>
      <xdr:colOff>361950</xdr:colOff>
      <xdr:row>587</xdr:row>
      <xdr:rowOff>114300</xdr:rowOff>
    </xdr:to>
    <xdr:sp macro="" textlink="">
      <xdr:nvSpPr>
        <xdr:cNvPr id="103" name="AutoShape 575"/>
        <xdr:cNvSpPr>
          <a:spLocks/>
        </xdr:cNvSpPr>
      </xdr:nvSpPr>
      <xdr:spPr bwMode="auto">
        <a:xfrm>
          <a:off x="3771900" y="78371700"/>
          <a:ext cx="85725" cy="228600"/>
        </a:xfrm>
        <a:prstGeom prst="rightBrace">
          <a:avLst>
            <a:gd name="adj1" fmla="val 1913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591</xdr:row>
      <xdr:rowOff>19050</xdr:rowOff>
    </xdr:from>
    <xdr:to>
      <xdr:col>3</xdr:col>
      <xdr:colOff>352425</xdr:colOff>
      <xdr:row>592</xdr:row>
      <xdr:rowOff>114300</xdr:rowOff>
    </xdr:to>
    <xdr:sp macro="" textlink="">
      <xdr:nvSpPr>
        <xdr:cNvPr id="104" name="AutoShape 575"/>
        <xdr:cNvSpPr>
          <a:spLocks/>
        </xdr:cNvSpPr>
      </xdr:nvSpPr>
      <xdr:spPr bwMode="auto">
        <a:xfrm>
          <a:off x="3752850" y="79038450"/>
          <a:ext cx="95250" cy="228600"/>
        </a:xfrm>
        <a:prstGeom prst="rightBrace">
          <a:avLst>
            <a:gd name="adj1" fmla="val 1903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593</xdr:row>
      <xdr:rowOff>19050</xdr:rowOff>
    </xdr:from>
    <xdr:to>
      <xdr:col>3</xdr:col>
      <xdr:colOff>352425</xdr:colOff>
      <xdr:row>594</xdr:row>
      <xdr:rowOff>114300</xdr:rowOff>
    </xdr:to>
    <xdr:sp macro="" textlink="">
      <xdr:nvSpPr>
        <xdr:cNvPr id="105" name="AutoShape 575"/>
        <xdr:cNvSpPr>
          <a:spLocks/>
        </xdr:cNvSpPr>
      </xdr:nvSpPr>
      <xdr:spPr bwMode="auto">
        <a:xfrm>
          <a:off x="3752850" y="79305150"/>
          <a:ext cx="95250" cy="228600"/>
        </a:xfrm>
        <a:prstGeom prst="rightBrace">
          <a:avLst>
            <a:gd name="adj1" fmla="val 191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601</xdr:row>
      <xdr:rowOff>19050</xdr:rowOff>
    </xdr:from>
    <xdr:to>
      <xdr:col>3</xdr:col>
      <xdr:colOff>361950</xdr:colOff>
      <xdr:row>602</xdr:row>
      <xdr:rowOff>114300</xdr:rowOff>
    </xdr:to>
    <xdr:sp macro="" textlink="">
      <xdr:nvSpPr>
        <xdr:cNvPr id="106" name="AutoShape 575"/>
        <xdr:cNvSpPr>
          <a:spLocks/>
        </xdr:cNvSpPr>
      </xdr:nvSpPr>
      <xdr:spPr bwMode="auto">
        <a:xfrm>
          <a:off x="3752850" y="80371950"/>
          <a:ext cx="104775" cy="228600"/>
        </a:xfrm>
        <a:prstGeom prst="rightBrace">
          <a:avLst>
            <a:gd name="adj1" fmla="val 1730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608</xdr:row>
      <xdr:rowOff>19050</xdr:rowOff>
    </xdr:from>
    <xdr:to>
      <xdr:col>3</xdr:col>
      <xdr:colOff>361950</xdr:colOff>
      <xdr:row>609</xdr:row>
      <xdr:rowOff>114300</xdr:rowOff>
    </xdr:to>
    <xdr:sp macro="" textlink="">
      <xdr:nvSpPr>
        <xdr:cNvPr id="107" name="AutoShape 575"/>
        <xdr:cNvSpPr>
          <a:spLocks/>
        </xdr:cNvSpPr>
      </xdr:nvSpPr>
      <xdr:spPr bwMode="auto">
        <a:xfrm>
          <a:off x="3752850" y="81305400"/>
          <a:ext cx="104775" cy="228600"/>
        </a:xfrm>
        <a:prstGeom prst="rightBrace">
          <a:avLst>
            <a:gd name="adj1" fmla="val 1730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621</xdr:row>
      <xdr:rowOff>19050</xdr:rowOff>
    </xdr:from>
    <xdr:to>
      <xdr:col>3</xdr:col>
      <xdr:colOff>361950</xdr:colOff>
      <xdr:row>622</xdr:row>
      <xdr:rowOff>104775</xdr:rowOff>
    </xdr:to>
    <xdr:sp macro="" textlink="">
      <xdr:nvSpPr>
        <xdr:cNvPr id="108" name="AutoShape 575"/>
        <xdr:cNvSpPr>
          <a:spLocks/>
        </xdr:cNvSpPr>
      </xdr:nvSpPr>
      <xdr:spPr bwMode="auto">
        <a:xfrm>
          <a:off x="3752850" y="83038950"/>
          <a:ext cx="104775" cy="219075"/>
        </a:xfrm>
        <a:prstGeom prst="rightBrace">
          <a:avLst>
            <a:gd name="adj1" fmla="val 181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629</xdr:row>
      <xdr:rowOff>19050</xdr:rowOff>
    </xdr:from>
    <xdr:to>
      <xdr:col>3</xdr:col>
      <xdr:colOff>361950</xdr:colOff>
      <xdr:row>630</xdr:row>
      <xdr:rowOff>114300</xdr:rowOff>
    </xdr:to>
    <xdr:sp macro="" textlink="">
      <xdr:nvSpPr>
        <xdr:cNvPr id="109" name="AutoShape 575"/>
        <xdr:cNvSpPr>
          <a:spLocks/>
        </xdr:cNvSpPr>
      </xdr:nvSpPr>
      <xdr:spPr bwMode="auto">
        <a:xfrm>
          <a:off x="3752850" y="84105750"/>
          <a:ext cx="104775" cy="228600"/>
        </a:xfrm>
        <a:prstGeom prst="rightBrace">
          <a:avLst>
            <a:gd name="adj1" fmla="val 1899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637</xdr:row>
      <xdr:rowOff>19050</xdr:rowOff>
    </xdr:from>
    <xdr:to>
      <xdr:col>3</xdr:col>
      <xdr:colOff>361950</xdr:colOff>
      <xdr:row>638</xdr:row>
      <xdr:rowOff>114300</xdr:rowOff>
    </xdr:to>
    <xdr:sp macro="" textlink="">
      <xdr:nvSpPr>
        <xdr:cNvPr id="110" name="AutoShape 575"/>
        <xdr:cNvSpPr>
          <a:spLocks/>
        </xdr:cNvSpPr>
      </xdr:nvSpPr>
      <xdr:spPr bwMode="auto">
        <a:xfrm>
          <a:off x="3752850" y="85172550"/>
          <a:ext cx="104775" cy="228600"/>
        </a:xfrm>
        <a:prstGeom prst="rightBrace">
          <a:avLst>
            <a:gd name="adj1" fmla="val 189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644</xdr:row>
      <xdr:rowOff>19050</xdr:rowOff>
    </xdr:from>
    <xdr:to>
      <xdr:col>3</xdr:col>
      <xdr:colOff>352425</xdr:colOff>
      <xdr:row>645</xdr:row>
      <xdr:rowOff>114300</xdr:rowOff>
    </xdr:to>
    <xdr:sp macro="" textlink="">
      <xdr:nvSpPr>
        <xdr:cNvPr id="111" name="AutoShape 575"/>
        <xdr:cNvSpPr>
          <a:spLocks/>
        </xdr:cNvSpPr>
      </xdr:nvSpPr>
      <xdr:spPr bwMode="auto">
        <a:xfrm>
          <a:off x="3743325" y="86106000"/>
          <a:ext cx="104775" cy="228600"/>
        </a:xfrm>
        <a:prstGeom prst="rightBrace">
          <a:avLst>
            <a:gd name="adj1" fmla="val 189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651</xdr:row>
      <xdr:rowOff>19050</xdr:rowOff>
    </xdr:from>
    <xdr:to>
      <xdr:col>3</xdr:col>
      <xdr:colOff>361950</xdr:colOff>
      <xdr:row>652</xdr:row>
      <xdr:rowOff>104775</xdr:rowOff>
    </xdr:to>
    <xdr:sp macro="" textlink="">
      <xdr:nvSpPr>
        <xdr:cNvPr id="112" name="AutoShape 575"/>
        <xdr:cNvSpPr>
          <a:spLocks/>
        </xdr:cNvSpPr>
      </xdr:nvSpPr>
      <xdr:spPr bwMode="auto">
        <a:xfrm>
          <a:off x="3752850" y="87039450"/>
          <a:ext cx="104775" cy="219075"/>
        </a:xfrm>
        <a:prstGeom prst="rightBrace">
          <a:avLst>
            <a:gd name="adj1" fmla="val 181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655</xdr:row>
      <xdr:rowOff>19050</xdr:rowOff>
    </xdr:from>
    <xdr:to>
      <xdr:col>3</xdr:col>
      <xdr:colOff>361950</xdr:colOff>
      <xdr:row>656</xdr:row>
      <xdr:rowOff>114300</xdr:rowOff>
    </xdr:to>
    <xdr:sp macro="" textlink="">
      <xdr:nvSpPr>
        <xdr:cNvPr id="113" name="AutoShape 575"/>
        <xdr:cNvSpPr>
          <a:spLocks/>
        </xdr:cNvSpPr>
      </xdr:nvSpPr>
      <xdr:spPr bwMode="auto">
        <a:xfrm>
          <a:off x="3752850" y="87572850"/>
          <a:ext cx="104775" cy="228600"/>
        </a:xfrm>
        <a:prstGeom prst="rightBrace">
          <a:avLst>
            <a:gd name="adj1" fmla="val 189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657</xdr:row>
      <xdr:rowOff>38100</xdr:rowOff>
    </xdr:from>
    <xdr:to>
      <xdr:col>3</xdr:col>
      <xdr:colOff>361950</xdr:colOff>
      <xdr:row>658</xdr:row>
      <xdr:rowOff>133350</xdr:rowOff>
    </xdr:to>
    <xdr:sp macro="" textlink="">
      <xdr:nvSpPr>
        <xdr:cNvPr id="114" name="AutoShape 575"/>
        <xdr:cNvSpPr>
          <a:spLocks/>
        </xdr:cNvSpPr>
      </xdr:nvSpPr>
      <xdr:spPr bwMode="auto">
        <a:xfrm>
          <a:off x="3752850" y="87858600"/>
          <a:ext cx="104775" cy="228600"/>
        </a:xfrm>
        <a:prstGeom prst="rightBrace">
          <a:avLst>
            <a:gd name="adj1" fmla="val 189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660</xdr:row>
      <xdr:rowOff>19050</xdr:rowOff>
    </xdr:from>
    <xdr:to>
      <xdr:col>3</xdr:col>
      <xdr:colOff>361950</xdr:colOff>
      <xdr:row>661</xdr:row>
      <xdr:rowOff>104775</xdr:rowOff>
    </xdr:to>
    <xdr:sp macro="" textlink="">
      <xdr:nvSpPr>
        <xdr:cNvPr id="115" name="AutoShape 575"/>
        <xdr:cNvSpPr>
          <a:spLocks/>
        </xdr:cNvSpPr>
      </xdr:nvSpPr>
      <xdr:spPr bwMode="auto">
        <a:xfrm>
          <a:off x="3752850" y="88239600"/>
          <a:ext cx="104775" cy="219075"/>
        </a:xfrm>
        <a:prstGeom prst="rightBrace">
          <a:avLst>
            <a:gd name="adj1" fmla="val 181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668</xdr:row>
      <xdr:rowOff>19050</xdr:rowOff>
    </xdr:from>
    <xdr:to>
      <xdr:col>3</xdr:col>
      <xdr:colOff>361950</xdr:colOff>
      <xdr:row>669</xdr:row>
      <xdr:rowOff>114300</xdr:rowOff>
    </xdr:to>
    <xdr:sp macro="" textlink="">
      <xdr:nvSpPr>
        <xdr:cNvPr id="116" name="AutoShape 575"/>
        <xdr:cNvSpPr>
          <a:spLocks/>
        </xdr:cNvSpPr>
      </xdr:nvSpPr>
      <xdr:spPr bwMode="auto">
        <a:xfrm>
          <a:off x="3752850" y="89306400"/>
          <a:ext cx="104775" cy="228600"/>
        </a:xfrm>
        <a:prstGeom prst="rightBrace">
          <a:avLst>
            <a:gd name="adj1" fmla="val 189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710</xdr:row>
      <xdr:rowOff>19050</xdr:rowOff>
    </xdr:from>
    <xdr:to>
      <xdr:col>3</xdr:col>
      <xdr:colOff>361950</xdr:colOff>
      <xdr:row>711</xdr:row>
      <xdr:rowOff>104775</xdr:rowOff>
    </xdr:to>
    <xdr:sp macro="" textlink="">
      <xdr:nvSpPr>
        <xdr:cNvPr id="117" name="AutoShape 575"/>
        <xdr:cNvSpPr>
          <a:spLocks/>
        </xdr:cNvSpPr>
      </xdr:nvSpPr>
      <xdr:spPr bwMode="auto">
        <a:xfrm>
          <a:off x="3752850" y="94907100"/>
          <a:ext cx="104775" cy="219075"/>
        </a:xfrm>
        <a:prstGeom prst="rightBrace">
          <a:avLst>
            <a:gd name="adj1" fmla="val 181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715</xdr:row>
      <xdr:rowOff>19050</xdr:rowOff>
    </xdr:from>
    <xdr:to>
      <xdr:col>3</xdr:col>
      <xdr:colOff>361950</xdr:colOff>
      <xdr:row>716</xdr:row>
      <xdr:rowOff>123825</xdr:rowOff>
    </xdr:to>
    <xdr:sp macro="" textlink="">
      <xdr:nvSpPr>
        <xdr:cNvPr id="118" name="AutoShape 575"/>
        <xdr:cNvSpPr>
          <a:spLocks/>
        </xdr:cNvSpPr>
      </xdr:nvSpPr>
      <xdr:spPr bwMode="auto">
        <a:xfrm>
          <a:off x="3752850" y="95573850"/>
          <a:ext cx="104775" cy="238125"/>
        </a:xfrm>
        <a:prstGeom prst="rightBrace">
          <a:avLst>
            <a:gd name="adj1" fmla="val 20602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720</xdr:row>
      <xdr:rowOff>19050</xdr:rowOff>
    </xdr:from>
    <xdr:to>
      <xdr:col>3</xdr:col>
      <xdr:colOff>361950</xdr:colOff>
      <xdr:row>721</xdr:row>
      <xdr:rowOff>114300</xdr:rowOff>
    </xdr:to>
    <xdr:sp macro="" textlink="">
      <xdr:nvSpPr>
        <xdr:cNvPr id="119" name="AutoShape 575"/>
        <xdr:cNvSpPr>
          <a:spLocks/>
        </xdr:cNvSpPr>
      </xdr:nvSpPr>
      <xdr:spPr bwMode="auto">
        <a:xfrm>
          <a:off x="3743325" y="96240600"/>
          <a:ext cx="114300" cy="228600"/>
        </a:xfrm>
        <a:prstGeom prst="rightBrace">
          <a:avLst>
            <a:gd name="adj1" fmla="val 1813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730</xdr:row>
      <xdr:rowOff>19050</xdr:rowOff>
    </xdr:from>
    <xdr:to>
      <xdr:col>3</xdr:col>
      <xdr:colOff>352425</xdr:colOff>
      <xdr:row>731</xdr:row>
      <xdr:rowOff>114300</xdr:rowOff>
    </xdr:to>
    <xdr:sp macro="" textlink="">
      <xdr:nvSpPr>
        <xdr:cNvPr id="120" name="AutoShape 575"/>
        <xdr:cNvSpPr>
          <a:spLocks/>
        </xdr:cNvSpPr>
      </xdr:nvSpPr>
      <xdr:spPr bwMode="auto">
        <a:xfrm>
          <a:off x="3743325" y="97574100"/>
          <a:ext cx="104775" cy="228600"/>
        </a:xfrm>
        <a:prstGeom prst="rightBrace">
          <a:avLst>
            <a:gd name="adj1" fmla="val 1977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745</xdr:row>
      <xdr:rowOff>19050</xdr:rowOff>
    </xdr:from>
    <xdr:to>
      <xdr:col>3</xdr:col>
      <xdr:colOff>352425</xdr:colOff>
      <xdr:row>746</xdr:row>
      <xdr:rowOff>104775</xdr:rowOff>
    </xdr:to>
    <xdr:sp macro="" textlink="">
      <xdr:nvSpPr>
        <xdr:cNvPr id="121" name="AutoShape 575"/>
        <xdr:cNvSpPr>
          <a:spLocks/>
        </xdr:cNvSpPr>
      </xdr:nvSpPr>
      <xdr:spPr bwMode="auto">
        <a:xfrm>
          <a:off x="3743325" y="99574350"/>
          <a:ext cx="104775" cy="219075"/>
        </a:xfrm>
        <a:prstGeom prst="rightBrace">
          <a:avLst>
            <a:gd name="adj1" fmla="val 189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764</xdr:row>
      <xdr:rowOff>9525</xdr:rowOff>
    </xdr:from>
    <xdr:to>
      <xdr:col>3</xdr:col>
      <xdr:colOff>361950</xdr:colOff>
      <xdr:row>765</xdr:row>
      <xdr:rowOff>104775</xdr:rowOff>
    </xdr:to>
    <xdr:sp macro="" textlink="">
      <xdr:nvSpPr>
        <xdr:cNvPr id="122" name="AutoShape 575"/>
        <xdr:cNvSpPr>
          <a:spLocks/>
        </xdr:cNvSpPr>
      </xdr:nvSpPr>
      <xdr:spPr bwMode="auto">
        <a:xfrm>
          <a:off x="3743325" y="102098475"/>
          <a:ext cx="114300" cy="228600"/>
        </a:xfrm>
        <a:prstGeom prst="rightBrace">
          <a:avLst>
            <a:gd name="adj1" fmla="val 1813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766</xdr:row>
      <xdr:rowOff>19050</xdr:rowOff>
    </xdr:from>
    <xdr:to>
      <xdr:col>3</xdr:col>
      <xdr:colOff>352425</xdr:colOff>
      <xdr:row>767</xdr:row>
      <xdr:rowOff>104775</xdr:rowOff>
    </xdr:to>
    <xdr:sp macro="" textlink="">
      <xdr:nvSpPr>
        <xdr:cNvPr id="123" name="AutoShape 575"/>
        <xdr:cNvSpPr>
          <a:spLocks/>
        </xdr:cNvSpPr>
      </xdr:nvSpPr>
      <xdr:spPr bwMode="auto">
        <a:xfrm>
          <a:off x="3743325" y="102374700"/>
          <a:ext cx="104775" cy="219075"/>
        </a:xfrm>
        <a:prstGeom prst="rightBrace">
          <a:avLst>
            <a:gd name="adj1" fmla="val 189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787</xdr:row>
      <xdr:rowOff>19050</xdr:rowOff>
    </xdr:from>
    <xdr:to>
      <xdr:col>4</xdr:col>
      <xdr:colOff>0</xdr:colOff>
      <xdr:row>788</xdr:row>
      <xdr:rowOff>123825</xdr:rowOff>
    </xdr:to>
    <xdr:sp macro="" textlink="">
      <xdr:nvSpPr>
        <xdr:cNvPr id="124" name="AutoShape 575"/>
        <xdr:cNvSpPr>
          <a:spLocks/>
        </xdr:cNvSpPr>
      </xdr:nvSpPr>
      <xdr:spPr bwMode="auto">
        <a:xfrm>
          <a:off x="3752850" y="105175050"/>
          <a:ext cx="114300" cy="238125"/>
        </a:xfrm>
        <a:prstGeom prst="rightBrace">
          <a:avLst>
            <a:gd name="adj1" fmla="val 18885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794</xdr:row>
      <xdr:rowOff>19050</xdr:rowOff>
    </xdr:from>
    <xdr:to>
      <xdr:col>3</xdr:col>
      <xdr:colOff>361950</xdr:colOff>
      <xdr:row>795</xdr:row>
      <xdr:rowOff>114300</xdr:rowOff>
    </xdr:to>
    <xdr:sp macro="" textlink="">
      <xdr:nvSpPr>
        <xdr:cNvPr id="125" name="AutoShape 575"/>
        <xdr:cNvSpPr>
          <a:spLocks/>
        </xdr:cNvSpPr>
      </xdr:nvSpPr>
      <xdr:spPr bwMode="auto">
        <a:xfrm>
          <a:off x="3752850" y="106108500"/>
          <a:ext cx="104775" cy="228600"/>
        </a:xfrm>
        <a:prstGeom prst="rightBrace">
          <a:avLst>
            <a:gd name="adj1" fmla="val 1698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801</xdr:row>
      <xdr:rowOff>19050</xdr:rowOff>
    </xdr:from>
    <xdr:to>
      <xdr:col>3</xdr:col>
      <xdr:colOff>361950</xdr:colOff>
      <xdr:row>802</xdr:row>
      <xdr:rowOff>114300</xdr:rowOff>
    </xdr:to>
    <xdr:sp macro="" textlink="">
      <xdr:nvSpPr>
        <xdr:cNvPr id="126" name="AutoShape 575"/>
        <xdr:cNvSpPr>
          <a:spLocks/>
        </xdr:cNvSpPr>
      </xdr:nvSpPr>
      <xdr:spPr bwMode="auto">
        <a:xfrm>
          <a:off x="3752850" y="107041950"/>
          <a:ext cx="104775" cy="228600"/>
        </a:xfrm>
        <a:prstGeom prst="rightBrace">
          <a:avLst>
            <a:gd name="adj1" fmla="val 1698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810</xdr:row>
      <xdr:rowOff>19050</xdr:rowOff>
    </xdr:from>
    <xdr:to>
      <xdr:col>3</xdr:col>
      <xdr:colOff>352425</xdr:colOff>
      <xdr:row>811</xdr:row>
      <xdr:rowOff>123825</xdr:rowOff>
    </xdr:to>
    <xdr:sp macro="" textlink="">
      <xdr:nvSpPr>
        <xdr:cNvPr id="127" name="AutoShape 575"/>
        <xdr:cNvSpPr>
          <a:spLocks/>
        </xdr:cNvSpPr>
      </xdr:nvSpPr>
      <xdr:spPr bwMode="auto">
        <a:xfrm>
          <a:off x="3752850" y="108242100"/>
          <a:ext cx="95250" cy="238125"/>
        </a:xfrm>
        <a:prstGeom prst="rightBrace">
          <a:avLst>
            <a:gd name="adj1" fmla="val 194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816</xdr:row>
      <xdr:rowOff>19050</xdr:rowOff>
    </xdr:from>
    <xdr:to>
      <xdr:col>3</xdr:col>
      <xdr:colOff>352425</xdr:colOff>
      <xdr:row>817</xdr:row>
      <xdr:rowOff>114300</xdr:rowOff>
    </xdr:to>
    <xdr:sp macro="" textlink="">
      <xdr:nvSpPr>
        <xdr:cNvPr id="128" name="AutoShape 575"/>
        <xdr:cNvSpPr>
          <a:spLocks/>
        </xdr:cNvSpPr>
      </xdr:nvSpPr>
      <xdr:spPr bwMode="auto">
        <a:xfrm>
          <a:off x="3752850" y="109042200"/>
          <a:ext cx="95250" cy="228600"/>
        </a:xfrm>
        <a:prstGeom prst="rightBrace">
          <a:avLst>
            <a:gd name="adj1" fmla="val 1867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818</xdr:row>
      <xdr:rowOff>19050</xdr:rowOff>
    </xdr:from>
    <xdr:to>
      <xdr:col>3</xdr:col>
      <xdr:colOff>361950</xdr:colOff>
      <xdr:row>819</xdr:row>
      <xdr:rowOff>114300</xdr:rowOff>
    </xdr:to>
    <xdr:sp macro="" textlink="">
      <xdr:nvSpPr>
        <xdr:cNvPr id="129" name="AutoShape 575"/>
        <xdr:cNvSpPr>
          <a:spLocks/>
        </xdr:cNvSpPr>
      </xdr:nvSpPr>
      <xdr:spPr bwMode="auto">
        <a:xfrm>
          <a:off x="3752850" y="109308900"/>
          <a:ext cx="104775" cy="228600"/>
        </a:xfrm>
        <a:prstGeom prst="rightBrace">
          <a:avLst>
            <a:gd name="adj1" fmla="val 1698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820</xdr:row>
      <xdr:rowOff>19050</xdr:rowOff>
    </xdr:from>
    <xdr:to>
      <xdr:col>4</xdr:col>
      <xdr:colOff>0</xdr:colOff>
      <xdr:row>821</xdr:row>
      <xdr:rowOff>114300</xdr:rowOff>
    </xdr:to>
    <xdr:sp macro="" textlink="">
      <xdr:nvSpPr>
        <xdr:cNvPr id="130" name="AutoShape 575"/>
        <xdr:cNvSpPr>
          <a:spLocks/>
        </xdr:cNvSpPr>
      </xdr:nvSpPr>
      <xdr:spPr bwMode="auto">
        <a:xfrm>
          <a:off x="3762375" y="109575600"/>
          <a:ext cx="104775" cy="228600"/>
        </a:xfrm>
        <a:prstGeom prst="rightBrace">
          <a:avLst>
            <a:gd name="adj1" fmla="val 1698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850</xdr:row>
      <xdr:rowOff>19050</xdr:rowOff>
    </xdr:from>
    <xdr:to>
      <xdr:col>3</xdr:col>
      <xdr:colOff>352425</xdr:colOff>
      <xdr:row>851</xdr:row>
      <xdr:rowOff>114300</xdr:rowOff>
    </xdr:to>
    <xdr:sp macro="" textlink="">
      <xdr:nvSpPr>
        <xdr:cNvPr id="131" name="AutoShape 575"/>
        <xdr:cNvSpPr>
          <a:spLocks/>
        </xdr:cNvSpPr>
      </xdr:nvSpPr>
      <xdr:spPr bwMode="auto">
        <a:xfrm>
          <a:off x="3752850" y="113576100"/>
          <a:ext cx="95250" cy="228600"/>
        </a:xfrm>
        <a:prstGeom prst="rightBrace">
          <a:avLst>
            <a:gd name="adj1" fmla="val 1867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888</xdr:row>
      <xdr:rowOff>19050</xdr:rowOff>
    </xdr:from>
    <xdr:to>
      <xdr:col>3</xdr:col>
      <xdr:colOff>361950</xdr:colOff>
      <xdr:row>889</xdr:row>
      <xdr:rowOff>114300</xdr:rowOff>
    </xdr:to>
    <xdr:sp macro="" textlink="">
      <xdr:nvSpPr>
        <xdr:cNvPr id="132" name="AutoShape 575"/>
        <xdr:cNvSpPr>
          <a:spLocks/>
        </xdr:cNvSpPr>
      </xdr:nvSpPr>
      <xdr:spPr bwMode="auto">
        <a:xfrm>
          <a:off x="3752850" y="118643400"/>
          <a:ext cx="104775" cy="228600"/>
        </a:xfrm>
        <a:prstGeom prst="rightBrace">
          <a:avLst>
            <a:gd name="adj1" fmla="val 1698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892</xdr:row>
      <xdr:rowOff>19050</xdr:rowOff>
    </xdr:from>
    <xdr:to>
      <xdr:col>3</xdr:col>
      <xdr:colOff>352425</xdr:colOff>
      <xdr:row>893</xdr:row>
      <xdr:rowOff>123825</xdr:rowOff>
    </xdr:to>
    <xdr:sp macro="" textlink="">
      <xdr:nvSpPr>
        <xdr:cNvPr id="133" name="AutoShape 575"/>
        <xdr:cNvSpPr>
          <a:spLocks/>
        </xdr:cNvSpPr>
      </xdr:nvSpPr>
      <xdr:spPr bwMode="auto">
        <a:xfrm>
          <a:off x="3752850" y="119176800"/>
          <a:ext cx="95250" cy="238125"/>
        </a:xfrm>
        <a:prstGeom prst="rightBrace">
          <a:avLst>
            <a:gd name="adj1" fmla="val 194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916</xdr:row>
      <xdr:rowOff>19050</xdr:rowOff>
    </xdr:from>
    <xdr:to>
      <xdr:col>3</xdr:col>
      <xdr:colOff>352425</xdr:colOff>
      <xdr:row>917</xdr:row>
      <xdr:rowOff>123825</xdr:rowOff>
    </xdr:to>
    <xdr:sp macro="" textlink="">
      <xdr:nvSpPr>
        <xdr:cNvPr id="134" name="AutoShape 575"/>
        <xdr:cNvSpPr>
          <a:spLocks/>
        </xdr:cNvSpPr>
      </xdr:nvSpPr>
      <xdr:spPr bwMode="auto">
        <a:xfrm>
          <a:off x="3752850" y="122377200"/>
          <a:ext cx="95250" cy="238125"/>
        </a:xfrm>
        <a:prstGeom prst="rightBrace">
          <a:avLst>
            <a:gd name="adj1" fmla="val 194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937</xdr:row>
      <xdr:rowOff>19050</xdr:rowOff>
    </xdr:from>
    <xdr:to>
      <xdr:col>3</xdr:col>
      <xdr:colOff>352425</xdr:colOff>
      <xdr:row>938</xdr:row>
      <xdr:rowOff>114300</xdr:rowOff>
    </xdr:to>
    <xdr:sp macro="" textlink="">
      <xdr:nvSpPr>
        <xdr:cNvPr id="135" name="AutoShape 575"/>
        <xdr:cNvSpPr>
          <a:spLocks/>
        </xdr:cNvSpPr>
      </xdr:nvSpPr>
      <xdr:spPr bwMode="auto">
        <a:xfrm>
          <a:off x="3752850" y="125177550"/>
          <a:ext cx="95250" cy="228600"/>
        </a:xfrm>
        <a:prstGeom prst="rightBrace">
          <a:avLst>
            <a:gd name="adj1" fmla="val 1867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944</xdr:row>
      <xdr:rowOff>19050</xdr:rowOff>
    </xdr:from>
    <xdr:to>
      <xdr:col>3</xdr:col>
      <xdr:colOff>361950</xdr:colOff>
      <xdr:row>945</xdr:row>
      <xdr:rowOff>133350</xdr:rowOff>
    </xdr:to>
    <xdr:sp macro="" textlink="">
      <xdr:nvSpPr>
        <xdr:cNvPr id="136" name="AutoShape 575"/>
        <xdr:cNvSpPr>
          <a:spLocks/>
        </xdr:cNvSpPr>
      </xdr:nvSpPr>
      <xdr:spPr bwMode="auto">
        <a:xfrm>
          <a:off x="3752850" y="126111000"/>
          <a:ext cx="104775" cy="247650"/>
        </a:xfrm>
        <a:prstGeom prst="rightBrace">
          <a:avLst>
            <a:gd name="adj1" fmla="val 18395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947</xdr:row>
      <xdr:rowOff>19050</xdr:rowOff>
    </xdr:from>
    <xdr:to>
      <xdr:col>3</xdr:col>
      <xdr:colOff>352425</xdr:colOff>
      <xdr:row>948</xdr:row>
      <xdr:rowOff>114300</xdr:rowOff>
    </xdr:to>
    <xdr:sp macro="" textlink="">
      <xdr:nvSpPr>
        <xdr:cNvPr id="137" name="AutoShape 575"/>
        <xdr:cNvSpPr>
          <a:spLocks/>
        </xdr:cNvSpPr>
      </xdr:nvSpPr>
      <xdr:spPr bwMode="auto">
        <a:xfrm>
          <a:off x="3752850" y="126511050"/>
          <a:ext cx="95250" cy="228600"/>
        </a:xfrm>
        <a:prstGeom prst="rightBrace">
          <a:avLst>
            <a:gd name="adj1" fmla="val 1867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954</xdr:row>
      <xdr:rowOff>19050</xdr:rowOff>
    </xdr:from>
    <xdr:to>
      <xdr:col>3</xdr:col>
      <xdr:colOff>361950</xdr:colOff>
      <xdr:row>955</xdr:row>
      <xdr:rowOff>123825</xdr:rowOff>
    </xdr:to>
    <xdr:sp macro="" textlink="">
      <xdr:nvSpPr>
        <xdr:cNvPr id="138" name="AutoShape 575"/>
        <xdr:cNvSpPr>
          <a:spLocks/>
        </xdr:cNvSpPr>
      </xdr:nvSpPr>
      <xdr:spPr bwMode="auto">
        <a:xfrm>
          <a:off x="3752850" y="127444500"/>
          <a:ext cx="104775" cy="238125"/>
        </a:xfrm>
        <a:prstGeom prst="rightBrace">
          <a:avLst>
            <a:gd name="adj1" fmla="val 1768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1006</xdr:row>
      <xdr:rowOff>19050</xdr:rowOff>
    </xdr:from>
    <xdr:to>
      <xdr:col>3</xdr:col>
      <xdr:colOff>352425</xdr:colOff>
      <xdr:row>1007</xdr:row>
      <xdr:rowOff>133350</xdr:rowOff>
    </xdr:to>
    <xdr:sp macro="" textlink="">
      <xdr:nvSpPr>
        <xdr:cNvPr id="139" name="AutoShape 575"/>
        <xdr:cNvSpPr>
          <a:spLocks/>
        </xdr:cNvSpPr>
      </xdr:nvSpPr>
      <xdr:spPr bwMode="auto">
        <a:xfrm>
          <a:off x="3752850" y="134378700"/>
          <a:ext cx="95250" cy="247650"/>
        </a:xfrm>
        <a:prstGeom prst="rightBrace">
          <a:avLst>
            <a:gd name="adj1" fmla="val 2023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1012</xdr:row>
      <xdr:rowOff>28575</xdr:rowOff>
    </xdr:from>
    <xdr:to>
      <xdr:col>3</xdr:col>
      <xdr:colOff>361950</xdr:colOff>
      <xdr:row>1014</xdr:row>
      <xdr:rowOff>0</xdr:rowOff>
    </xdr:to>
    <xdr:sp macro="" textlink="">
      <xdr:nvSpPr>
        <xdr:cNvPr id="140" name="AutoShape 575"/>
        <xdr:cNvSpPr>
          <a:spLocks/>
        </xdr:cNvSpPr>
      </xdr:nvSpPr>
      <xdr:spPr bwMode="auto">
        <a:xfrm>
          <a:off x="3752850" y="135188325"/>
          <a:ext cx="104775" cy="238125"/>
        </a:xfrm>
        <a:prstGeom prst="rightBrace">
          <a:avLst>
            <a:gd name="adj1" fmla="val 1768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1040</xdr:row>
      <xdr:rowOff>19050</xdr:rowOff>
    </xdr:from>
    <xdr:to>
      <xdr:col>3</xdr:col>
      <xdr:colOff>361950</xdr:colOff>
      <xdr:row>1041</xdr:row>
      <xdr:rowOff>114300</xdr:rowOff>
    </xdr:to>
    <xdr:sp macro="" textlink="">
      <xdr:nvSpPr>
        <xdr:cNvPr id="141" name="AutoShape 575"/>
        <xdr:cNvSpPr>
          <a:spLocks/>
        </xdr:cNvSpPr>
      </xdr:nvSpPr>
      <xdr:spPr bwMode="auto">
        <a:xfrm>
          <a:off x="3752850" y="138912600"/>
          <a:ext cx="104775" cy="228600"/>
        </a:xfrm>
        <a:prstGeom prst="rightBrace">
          <a:avLst>
            <a:gd name="adj1" fmla="val 1698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1044</xdr:row>
      <xdr:rowOff>19050</xdr:rowOff>
    </xdr:from>
    <xdr:to>
      <xdr:col>3</xdr:col>
      <xdr:colOff>352425</xdr:colOff>
      <xdr:row>1045</xdr:row>
      <xdr:rowOff>123825</xdr:rowOff>
    </xdr:to>
    <xdr:sp macro="" textlink="">
      <xdr:nvSpPr>
        <xdr:cNvPr id="142" name="AutoShape 575"/>
        <xdr:cNvSpPr>
          <a:spLocks/>
        </xdr:cNvSpPr>
      </xdr:nvSpPr>
      <xdr:spPr bwMode="auto">
        <a:xfrm>
          <a:off x="3752850" y="139446000"/>
          <a:ext cx="95250" cy="238125"/>
        </a:xfrm>
        <a:prstGeom prst="rightBrace">
          <a:avLst>
            <a:gd name="adj1" fmla="val 194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1055</xdr:row>
      <xdr:rowOff>19050</xdr:rowOff>
    </xdr:from>
    <xdr:to>
      <xdr:col>3</xdr:col>
      <xdr:colOff>352425</xdr:colOff>
      <xdr:row>1056</xdr:row>
      <xdr:rowOff>114300</xdr:rowOff>
    </xdr:to>
    <xdr:sp macro="" textlink="">
      <xdr:nvSpPr>
        <xdr:cNvPr id="143" name="AutoShape 575"/>
        <xdr:cNvSpPr>
          <a:spLocks/>
        </xdr:cNvSpPr>
      </xdr:nvSpPr>
      <xdr:spPr bwMode="auto">
        <a:xfrm>
          <a:off x="3752850" y="140912850"/>
          <a:ext cx="95250" cy="228600"/>
        </a:xfrm>
        <a:prstGeom prst="rightBrace">
          <a:avLst>
            <a:gd name="adj1" fmla="val 1858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1166</xdr:row>
      <xdr:rowOff>19050</xdr:rowOff>
    </xdr:from>
    <xdr:to>
      <xdr:col>3</xdr:col>
      <xdr:colOff>361950</xdr:colOff>
      <xdr:row>1167</xdr:row>
      <xdr:rowOff>123825</xdr:rowOff>
    </xdr:to>
    <xdr:sp macro="" textlink="">
      <xdr:nvSpPr>
        <xdr:cNvPr id="144" name="AutoShape 575"/>
        <xdr:cNvSpPr>
          <a:spLocks/>
        </xdr:cNvSpPr>
      </xdr:nvSpPr>
      <xdr:spPr bwMode="auto">
        <a:xfrm>
          <a:off x="3752850" y="155714700"/>
          <a:ext cx="104775" cy="238125"/>
        </a:xfrm>
        <a:prstGeom prst="rightBrace">
          <a:avLst>
            <a:gd name="adj1" fmla="val 1768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1170</xdr:row>
      <xdr:rowOff>19050</xdr:rowOff>
    </xdr:from>
    <xdr:to>
      <xdr:col>3</xdr:col>
      <xdr:colOff>352425</xdr:colOff>
      <xdr:row>1171</xdr:row>
      <xdr:rowOff>114300</xdr:rowOff>
    </xdr:to>
    <xdr:sp macro="" textlink="">
      <xdr:nvSpPr>
        <xdr:cNvPr id="145" name="AutoShape 575"/>
        <xdr:cNvSpPr>
          <a:spLocks/>
        </xdr:cNvSpPr>
      </xdr:nvSpPr>
      <xdr:spPr bwMode="auto">
        <a:xfrm>
          <a:off x="3752850" y="156248100"/>
          <a:ext cx="95250" cy="228600"/>
        </a:xfrm>
        <a:prstGeom prst="rightBrace">
          <a:avLst>
            <a:gd name="adj1" fmla="val 169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1189</xdr:row>
      <xdr:rowOff>19050</xdr:rowOff>
    </xdr:from>
    <xdr:to>
      <xdr:col>3</xdr:col>
      <xdr:colOff>352425</xdr:colOff>
      <xdr:row>1190</xdr:row>
      <xdr:rowOff>114300</xdr:rowOff>
    </xdr:to>
    <xdr:sp macro="" textlink="">
      <xdr:nvSpPr>
        <xdr:cNvPr id="146" name="AutoShape 575"/>
        <xdr:cNvSpPr>
          <a:spLocks/>
        </xdr:cNvSpPr>
      </xdr:nvSpPr>
      <xdr:spPr bwMode="auto">
        <a:xfrm>
          <a:off x="3752850" y="158781750"/>
          <a:ext cx="95250" cy="228600"/>
        </a:xfrm>
        <a:prstGeom prst="rightBrace">
          <a:avLst>
            <a:gd name="adj1" fmla="val 169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1204</xdr:row>
      <xdr:rowOff>19050</xdr:rowOff>
    </xdr:from>
    <xdr:to>
      <xdr:col>3</xdr:col>
      <xdr:colOff>361950</xdr:colOff>
      <xdr:row>1205</xdr:row>
      <xdr:rowOff>114300</xdr:rowOff>
    </xdr:to>
    <xdr:sp macro="" textlink="">
      <xdr:nvSpPr>
        <xdr:cNvPr id="147" name="AutoShape 575"/>
        <xdr:cNvSpPr>
          <a:spLocks/>
        </xdr:cNvSpPr>
      </xdr:nvSpPr>
      <xdr:spPr bwMode="auto">
        <a:xfrm>
          <a:off x="3771900" y="160782000"/>
          <a:ext cx="85725" cy="228600"/>
        </a:xfrm>
        <a:prstGeom prst="rightBrace">
          <a:avLst>
            <a:gd name="adj1" fmla="val 1877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1213</xdr:row>
      <xdr:rowOff>19050</xdr:rowOff>
    </xdr:from>
    <xdr:to>
      <xdr:col>3</xdr:col>
      <xdr:colOff>361950</xdr:colOff>
      <xdr:row>1214</xdr:row>
      <xdr:rowOff>123825</xdr:rowOff>
    </xdr:to>
    <xdr:sp macro="" textlink="">
      <xdr:nvSpPr>
        <xdr:cNvPr id="148" name="AutoShape 575"/>
        <xdr:cNvSpPr>
          <a:spLocks/>
        </xdr:cNvSpPr>
      </xdr:nvSpPr>
      <xdr:spPr bwMode="auto">
        <a:xfrm>
          <a:off x="3771900" y="161982150"/>
          <a:ext cx="85725" cy="238125"/>
        </a:xfrm>
        <a:prstGeom prst="rightBrace">
          <a:avLst>
            <a:gd name="adj1" fmla="val 195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1239</xdr:row>
      <xdr:rowOff>19050</xdr:rowOff>
    </xdr:from>
    <xdr:to>
      <xdr:col>3</xdr:col>
      <xdr:colOff>371475</xdr:colOff>
      <xdr:row>1241</xdr:row>
      <xdr:rowOff>104775</xdr:rowOff>
    </xdr:to>
    <xdr:sp macro="" textlink="">
      <xdr:nvSpPr>
        <xdr:cNvPr id="149" name="AutoShape 7"/>
        <xdr:cNvSpPr>
          <a:spLocks/>
        </xdr:cNvSpPr>
      </xdr:nvSpPr>
      <xdr:spPr bwMode="auto">
        <a:xfrm>
          <a:off x="3752850" y="165449250"/>
          <a:ext cx="114300" cy="352425"/>
        </a:xfrm>
        <a:prstGeom prst="rightBrace">
          <a:avLst>
            <a:gd name="adj1" fmla="val 1634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1248</xdr:row>
      <xdr:rowOff>19050</xdr:rowOff>
    </xdr:from>
    <xdr:to>
      <xdr:col>3</xdr:col>
      <xdr:colOff>361950</xdr:colOff>
      <xdr:row>1249</xdr:row>
      <xdr:rowOff>114300</xdr:rowOff>
    </xdr:to>
    <xdr:sp macro="" textlink="">
      <xdr:nvSpPr>
        <xdr:cNvPr id="150" name="AutoShape 575"/>
        <xdr:cNvSpPr>
          <a:spLocks/>
        </xdr:cNvSpPr>
      </xdr:nvSpPr>
      <xdr:spPr bwMode="auto">
        <a:xfrm>
          <a:off x="3762375" y="166649400"/>
          <a:ext cx="95250" cy="228600"/>
        </a:xfrm>
        <a:prstGeom prst="rightBrace">
          <a:avLst>
            <a:gd name="adj1" fmla="val 169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1271</xdr:row>
      <xdr:rowOff>19050</xdr:rowOff>
    </xdr:from>
    <xdr:to>
      <xdr:col>3</xdr:col>
      <xdr:colOff>361950</xdr:colOff>
      <xdr:row>1272</xdr:row>
      <xdr:rowOff>114300</xdr:rowOff>
    </xdr:to>
    <xdr:sp macro="" textlink="">
      <xdr:nvSpPr>
        <xdr:cNvPr id="151" name="AutoShape 575"/>
        <xdr:cNvSpPr>
          <a:spLocks/>
        </xdr:cNvSpPr>
      </xdr:nvSpPr>
      <xdr:spPr bwMode="auto">
        <a:xfrm>
          <a:off x="3771900" y="169716450"/>
          <a:ext cx="85725" cy="228600"/>
        </a:xfrm>
        <a:prstGeom prst="rightBrace">
          <a:avLst>
            <a:gd name="adj1" fmla="val 1877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1275</xdr:row>
      <xdr:rowOff>19050</xdr:rowOff>
    </xdr:from>
    <xdr:to>
      <xdr:col>3</xdr:col>
      <xdr:colOff>371475</xdr:colOff>
      <xdr:row>1277</xdr:row>
      <xdr:rowOff>123825</xdr:rowOff>
    </xdr:to>
    <xdr:sp macro="" textlink="">
      <xdr:nvSpPr>
        <xdr:cNvPr id="152" name="AutoShape 184"/>
        <xdr:cNvSpPr>
          <a:spLocks/>
        </xdr:cNvSpPr>
      </xdr:nvSpPr>
      <xdr:spPr bwMode="auto">
        <a:xfrm>
          <a:off x="3771900" y="170249850"/>
          <a:ext cx="95250" cy="371475"/>
        </a:xfrm>
        <a:prstGeom prst="rightBrace">
          <a:avLst>
            <a:gd name="adj1" fmla="val 167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1281</xdr:row>
      <xdr:rowOff>19050</xdr:rowOff>
    </xdr:from>
    <xdr:to>
      <xdr:col>3</xdr:col>
      <xdr:colOff>352425</xdr:colOff>
      <xdr:row>1282</xdr:row>
      <xdr:rowOff>114300</xdr:rowOff>
    </xdr:to>
    <xdr:sp macro="" textlink="">
      <xdr:nvSpPr>
        <xdr:cNvPr id="153" name="AutoShape 575"/>
        <xdr:cNvSpPr>
          <a:spLocks/>
        </xdr:cNvSpPr>
      </xdr:nvSpPr>
      <xdr:spPr bwMode="auto">
        <a:xfrm>
          <a:off x="3752850" y="171049950"/>
          <a:ext cx="95250" cy="228600"/>
        </a:xfrm>
        <a:prstGeom prst="rightBrace">
          <a:avLst>
            <a:gd name="adj1" fmla="val 169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1290</xdr:row>
      <xdr:rowOff>19050</xdr:rowOff>
    </xdr:from>
    <xdr:to>
      <xdr:col>3</xdr:col>
      <xdr:colOff>361950</xdr:colOff>
      <xdr:row>1291</xdr:row>
      <xdr:rowOff>123825</xdr:rowOff>
    </xdr:to>
    <xdr:sp macro="" textlink="">
      <xdr:nvSpPr>
        <xdr:cNvPr id="154" name="AutoShape 575"/>
        <xdr:cNvSpPr>
          <a:spLocks/>
        </xdr:cNvSpPr>
      </xdr:nvSpPr>
      <xdr:spPr bwMode="auto">
        <a:xfrm>
          <a:off x="3762375" y="172250100"/>
          <a:ext cx="95250" cy="238125"/>
        </a:xfrm>
        <a:prstGeom prst="rightBrace">
          <a:avLst>
            <a:gd name="adj1" fmla="val 1760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1298</xdr:row>
      <xdr:rowOff>19050</xdr:rowOff>
    </xdr:from>
    <xdr:to>
      <xdr:col>3</xdr:col>
      <xdr:colOff>361950</xdr:colOff>
      <xdr:row>1299</xdr:row>
      <xdr:rowOff>114300</xdr:rowOff>
    </xdr:to>
    <xdr:sp macro="" textlink="">
      <xdr:nvSpPr>
        <xdr:cNvPr id="155" name="AutoShape 575"/>
        <xdr:cNvSpPr>
          <a:spLocks/>
        </xdr:cNvSpPr>
      </xdr:nvSpPr>
      <xdr:spPr bwMode="auto">
        <a:xfrm>
          <a:off x="3762375" y="173316900"/>
          <a:ext cx="95250" cy="228600"/>
        </a:xfrm>
        <a:prstGeom prst="rightBrace">
          <a:avLst>
            <a:gd name="adj1" fmla="val 169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1306</xdr:row>
      <xdr:rowOff>19050</xdr:rowOff>
    </xdr:from>
    <xdr:to>
      <xdr:col>3</xdr:col>
      <xdr:colOff>361950</xdr:colOff>
      <xdr:row>1307</xdr:row>
      <xdr:rowOff>114300</xdr:rowOff>
    </xdr:to>
    <xdr:sp macro="" textlink="">
      <xdr:nvSpPr>
        <xdr:cNvPr id="156" name="AutoShape 575"/>
        <xdr:cNvSpPr>
          <a:spLocks/>
        </xdr:cNvSpPr>
      </xdr:nvSpPr>
      <xdr:spPr bwMode="auto">
        <a:xfrm>
          <a:off x="3771900" y="174383700"/>
          <a:ext cx="85725" cy="228600"/>
        </a:xfrm>
        <a:prstGeom prst="rightBrace">
          <a:avLst>
            <a:gd name="adj1" fmla="val 1877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1316</xdr:row>
      <xdr:rowOff>19050</xdr:rowOff>
    </xdr:from>
    <xdr:to>
      <xdr:col>3</xdr:col>
      <xdr:colOff>352425</xdr:colOff>
      <xdr:row>1317</xdr:row>
      <xdr:rowOff>114300</xdr:rowOff>
    </xdr:to>
    <xdr:sp macro="" textlink="">
      <xdr:nvSpPr>
        <xdr:cNvPr id="157" name="AutoShape 575"/>
        <xdr:cNvSpPr>
          <a:spLocks/>
        </xdr:cNvSpPr>
      </xdr:nvSpPr>
      <xdr:spPr bwMode="auto">
        <a:xfrm>
          <a:off x="3752850" y="175717200"/>
          <a:ext cx="95250" cy="228600"/>
        </a:xfrm>
        <a:prstGeom prst="rightBrace">
          <a:avLst>
            <a:gd name="adj1" fmla="val 169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1322</xdr:row>
      <xdr:rowOff>19050</xdr:rowOff>
    </xdr:from>
    <xdr:to>
      <xdr:col>3</xdr:col>
      <xdr:colOff>342900</xdr:colOff>
      <xdr:row>1323</xdr:row>
      <xdr:rowOff>123825</xdr:rowOff>
    </xdr:to>
    <xdr:sp macro="" textlink="">
      <xdr:nvSpPr>
        <xdr:cNvPr id="158" name="AutoShape 575"/>
        <xdr:cNvSpPr>
          <a:spLocks/>
        </xdr:cNvSpPr>
      </xdr:nvSpPr>
      <xdr:spPr bwMode="auto">
        <a:xfrm>
          <a:off x="3752850" y="176517300"/>
          <a:ext cx="85725" cy="238125"/>
        </a:xfrm>
        <a:prstGeom prst="rightBrace">
          <a:avLst>
            <a:gd name="adj1" fmla="val 195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1355</xdr:row>
      <xdr:rowOff>19050</xdr:rowOff>
    </xdr:from>
    <xdr:to>
      <xdr:col>3</xdr:col>
      <xdr:colOff>361950</xdr:colOff>
      <xdr:row>1356</xdr:row>
      <xdr:rowOff>123825</xdr:rowOff>
    </xdr:to>
    <xdr:sp macro="" textlink="">
      <xdr:nvSpPr>
        <xdr:cNvPr id="159" name="AutoShape 575"/>
        <xdr:cNvSpPr>
          <a:spLocks/>
        </xdr:cNvSpPr>
      </xdr:nvSpPr>
      <xdr:spPr bwMode="auto">
        <a:xfrm>
          <a:off x="3771900" y="180917850"/>
          <a:ext cx="85725" cy="238125"/>
        </a:xfrm>
        <a:prstGeom prst="rightBrace">
          <a:avLst>
            <a:gd name="adj1" fmla="val 195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1373</xdr:row>
      <xdr:rowOff>19050</xdr:rowOff>
    </xdr:from>
    <xdr:to>
      <xdr:col>3</xdr:col>
      <xdr:colOff>352425</xdr:colOff>
      <xdr:row>1374</xdr:row>
      <xdr:rowOff>123825</xdr:rowOff>
    </xdr:to>
    <xdr:sp macro="" textlink="">
      <xdr:nvSpPr>
        <xdr:cNvPr id="160" name="AutoShape 575"/>
        <xdr:cNvSpPr>
          <a:spLocks/>
        </xdr:cNvSpPr>
      </xdr:nvSpPr>
      <xdr:spPr bwMode="auto">
        <a:xfrm>
          <a:off x="3752850" y="183318150"/>
          <a:ext cx="95250" cy="238125"/>
        </a:xfrm>
        <a:prstGeom prst="rightBrace">
          <a:avLst>
            <a:gd name="adj1" fmla="val 1760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1381</xdr:row>
      <xdr:rowOff>19050</xdr:rowOff>
    </xdr:from>
    <xdr:to>
      <xdr:col>3</xdr:col>
      <xdr:colOff>361950</xdr:colOff>
      <xdr:row>1382</xdr:row>
      <xdr:rowOff>114300</xdr:rowOff>
    </xdr:to>
    <xdr:sp macro="" textlink="">
      <xdr:nvSpPr>
        <xdr:cNvPr id="161" name="AutoShape 575"/>
        <xdr:cNvSpPr>
          <a:spLocks/>
        </xdr:cNvSpPr>
      </xdr:nvSpPr>
      <xdr:spPr bwMode="auto">
        <a:xfrm>
          <a:off x="3762375" y="184384950"/>
          <a:ext cx="95250" cy="228600"/>
        </a:xfrm>
        <a:prstGeom prst="rightBrace">
          <a:avLst>
            <a:gd name="adj1" fmla="val 169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1397</xdr:row>
      <xdr:rowOff>19050</xdr:rowOff>
    </xdr:from>
    <xdr:to>
      <xdr:col>3</xdr:col>
      <xdr:colOff>361950</xdr:colOff>
      <xdr:row>1398</xdr:row>
      <xdr:rowOff>114300</xdr:rowOff>
    </xdr:to>
    <xdr:sp macro="" textlink="">
      <xdr:nvSpPr>
        <xdr:cNvPr id="162" name="AutoShape 575"/>
        <xdr:cNvSpPr>
          <a:spLocks/>
        </xdr:cNvSpPr>
      </xdr:nvSpPr>
      <xdr:spPr bwMode="auto">
        <a:xfrm>
          <a:off x="3762375" y="186518550"/>
          <a:ext cx="95250" cy="228600"/>
        </a:xfrm>
        <a:prstGeom prst="rightBrace">
          <a:avLst>
            <a:gd name="adj1" fmla="val 169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1426</xdr:row>
      <xdr:rowOff>19050</xdr:rowOff>
    </xdr:from>
    <xdr:to>
      <xdr:col>3</xdr:col>
      <xdr:colOff>352425</xdr:colOff>
      <xdr:row>1427</xdr:row>
      <xdr:rowOff>123825</xdr:rowOff>
    </xdr:to>
    <xdr:sp macro="" textlink="">
      <xdr:nvSpPr>
        <xdr:cNvPr id="163" name="AutoShape 575"/>
        <xdr:cNvSpPr>
          <a:spLocks/>
        </xdr:cNvSpPr>
      </xdr:nvSpPr>
      <xdr:spPr bwMode="auto">
        <a:xfrm>
          <a:off x="3752850" y="190385700"/>
          <a:ext cx="95250" cy="238125"/>
        </a:xfrm>
        <a:prstGeom prst="rightBrace">
          <a:avLst>
            <a:gd name="adj1" fmla="val 1760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1429</xdr:row>
      <xdr:rowOff>19050</xdr:rowOff>
    </xdr:from>
    <xdr:to>
      <xdr:col>3</xdr:col>
      <xdr:colOff>361950</xdr:colOff>
      <xdr:row>1430</xdr:row>
      <xdr:rowOff>114300</xdr:rowOff>
    </xdr:to>
    <xdr:sp macro="" textlink="">
      <xdr:nvSpPr>
        <xdr:cNvPr id="164" name="AutoShape 575"/>
        <xdr:cNvSpPr>
          <a:spLocks/>
        </xdr:cNvSpPr>
      </xdr:nvSpPr>
      <xdr:spPr bwMode="auto">
        <a:xfrm>
          <a:off x="3771900" y="190785750"/>
          <a:ext cx="85725" cy="228600"/>
        </a:xfrm>
        <a:prstGeom prst="rightBrace">
          <a:avLst>
            <a:gd name="adj1" fmla="val 1877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1432</xdr:row>
      <xdr:rowOff>19050</xdr:rowOff>
    </xdr:from>
    <xdr:to>
      <xdr:col>3</xdr:col>
      <xdr:colOff>361950</xdr:colOff>
      <xdr:row>1433</xdr:row>
      <xdr:rowOff>114300</xdr:rowOff>
    </xdr:to>
    <xdr:sp macro="" textlink="">
      <xdr:nvSpPr>
        <xdr:cNvPr id="165" name="AutoShape 575"/>
        <xdr:cNvSpPr>
          <a:spLocks/>
        </xdr:cNvSpPr>
      </xdr:nvSpPr>
      <xdr:spPr bwMode="auto">
        <a:xfrm>
          <a:off x="3762375" y="191185800"/>
          <a:ext cx="95250" cy="228600"/>
        </a:xfrm>
        <a:prstGeom prst="rightBrace">
          <a:avLst>
            <a:gd name="adj1" fmla="val 169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1440</xdr:row>
      <xdr:rowOff>19050</xdr:rowOff>
    </xdr:from>
    <xdr:to>
      <xdr:col>3</xdr:col>
      <xdr:colOff>361950</xdr:colOff>
      <xdr:row>1441</xdr:row>
      <xdr:rowOff>114300</xdr:rowOff>
    </xdr:to>
    <xdr:sp macro="" textlink="">
      <xdr:nvSpPr>
        <xdr:cNvPr id="166" name="AutoShape 575"/>
        <xdr:cNvSpPr>
          <a:spLocks/>
        </xdr:cNvSpPr>
      </xdr:nvSpPr>
      <xdr:spPr bwMode="auto">
        <a:xfrm>
          <a:off x="3762375" y="192252600"/>
          <a:ext cx="95250" cy="228600"/>
        </a:xfrm>
        <a:prstGeom prst="rightBrace">
          <a:avLst>
            <a:gd name="adj1" fmla="val 169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1445</xdr:row>
      <xdr:rowOff>19050</xdr:rowOff>
    </xdr:from>
    <xdr:to>
      <xdr:col>3</xdr:col>
      <xdr:colOff>371475</xdr:colOff>
      <xdr:row>1447</xdr:row>
      <xdr:rowOff>123825</xdr:rowOff>
    </xdr:to>
    <xdr:sp macro="" textlink="">
      <xdr:nvSpPr>
        <xdr:cNvPr id="167" name="AutoShape 212"/>
        <xdr:cNvSpPr>
          <a:spLocks/>
        </xdr:cNvSpPr>
      </xdr:nvSpPr>
      <xdr:spPr bwMode="auto">
        <a:xfrm>
          <a:off x="3752850" y="192919350"/>
          <a:ext cx="114300" cy="371475"/>
        </a:xfrm>
        <a:prstGeom prst="rightBrace">
          <a:avLst>
            <a:gd name="adj1" fmla="val 175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1448</xdr:row>
      <xdr:rowOff>19050</xdr:rowOff>
    </xdr:from>
    <xdr:to>
      <xdr:col>3</xdr:col>
      <xdr:colOff>371475</xdr:colOff>
      <xdr:row>1450</xdr:row>
      <xdr:rowOff>114300</xdr:rowOff>
    </xdr:to>
    <xdr:sp macro="" textlink="">
      <xdr:nvSpPr>
        <xdr:cNvPr id="168" name="AutoShape 212"/>
        <xdr:cNvSpPr>
          <a:spLocks/>
        </xdr:cNvSpPr>
      </xdr:nvSpPr>
      <xdr:spPr bwMode="auto">
        <a:xfrm>
          <a:off x="3752850" y="193319400"/>
          <a:ext cx="114300" cy="361950"/>
        </a:xfrm>
        <a:prstGeom prst="rightBrace">
          <a:avLst>
            <a:gd name="adj1" fmla="val 170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1451</xdr:row>
      <xdr:rowOff>19050</xdr:rowOff>
    </xdr:from>
    <xdr:to>
      <xdr:col>3</xdr:col>
      <xdr:colOff>371475</xdr:colOff>
      <xdr:row>1453</xdr:row>
      <xdr:rowOff>114300</xdr:rowOff>
    </xdr:to>
    <xdr:sp macro="" textlink="">
      <xdr:nvSpPr>
        <xdr:cNvPr id="169" name="AutoShape 212"/>
        <xdr:cNvSpPr>
          <a:spLocks/>
        </xdr:cNvSpPr>
      </xdr:nvSpPr>
      <xdr:spPr bwMode="auto">
        <a:xfrm>
          <a:off x="3752850" y="193719450"/>
          <a:ext cx="114300" cy="361950"/>
        </a:xfrm>
        <a:prstGeom prst="rightBrace">
          <a:avLst>
            <a:gd name="adj1" fmla="val 170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1454</xdr:row>
      <xdr:rowOff>19050</xdr:rowOff>
    </xdr:from>
    <xdr:to>
      <xdr:col>3</xdr:col>
      <xdr:colOff>342900</xdr:colOff>
      <xdr:row>1455</xdr:row>
      <xdr:rowOff>123825</xdr:rowOff>
    </xdr:to>
    <xdr:sp macro="" textlink="">
      <xdr:nvSpPr>
        <xdr:cNvPr id="170" name="AutoShape 575"/>
        <xdr:cNvSpPr>
          <a:spLocks/>
        </xdr:cNvSpPr>
      </xdr:nvSpPr>
      <xdr:spPr bwMode="auto">
        <a:xfrm>
          <a:off x="3752850" y="194119500"/>
          <a:ext cx="85725" cy="238125"/>
        </a:xfrm>
        <a:prstGeom prst="rightBrace">
          <a:avLst>
            <a:gd name="adj1" fmla="val 195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1457</xdr:row>
      <xdr:rowOff>19050</xdr:rowOff>
    </xdr:from>
    <xdr:to>
      <xdr:col>3</xdr:col>
      <xdr:colOff>361950</xdr:colOff>
      <xdr:row>1458</xdr:row>
      <xdr:rowOff>114300</xdr:rowOff>
    </xdr:to>
    <xdr:sp macro="" textlink="">
      <xdr:nvSpPr>
        <xdr:cNvPr id="171" name="AutoShape 575"/>
        <xdr:cNvSpPr>
          <a:spLocks/>
        </xdr:cNvSpPr>
      </xdr:nvSpPr>
      <xdr:spPr bwMode="auto">
        <a:xfrm>
          <a:off x="3752850" y="194519550"/>
          <a:ext cx="104775" cy="228600"/>
        </a:xfrm>
        <a:prstGeom prst="rightBrace">
          <a:avLst>
            <a:gd name="adj1" fmla="val 1698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1465</xdr:row>
      <xdr:rowOff>19050</xdr:rowOff>
    </xdr:from>
    <xdr:to>
      <xdr:col>3</xdr:col>
      <xdr:colOff>361950</xdr:colOff>
      <xdr:row>1466</xdr:row>
      <xdr:rowOff>123825</xdr:rowOff>
    </xdr:to>
    <xdr:sp macro="" textlink="">
      <xdr:nvSpPr>
        <xdr:cNvPr id="172" name="AutoShape 575"/>
        <xdr:cNvSpPr>
          <a:spLocks/>
        </xdr:cNvSpPr>
      </xdr:nvSpPr>
      <xdr:spPr bwMode="auto">
        <a:xfrm>
          <a:off x="3752850" y="195586350"/>
          <a:ext cx="104775" cy="238125"/>
        </a:xfrm>
        <a:prstGeom prst="rightBrace">
          <a:avLst>
            <a:gd name="adj1" fmla="val 1760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1469</xdr:row>
      <xdr:rowOff>19050</xdr:rowOff>
    </xdr:from>
    <xdr:to>
      <xdr:col>3</xdr:col>
      <xdr:colOff>361950</xdr:colOff>
      <xdr:row>1470</xdr:row>
      <xdr:rowOff>114300</xdr:rowOff>
    </xdr:to>
    <xdr:sp macro="" textlink="">
      <xdr:nvSpPr>
        <xdr:cNvPr id="173" name="AutoShape 575"/>
        <xdr:cNvSpPr>
          <a:spLocks/>
        </xdr:cNvSpPr>
      </xdr:nvSpPr>
      <xdr:spPr bwMode="auto">
        <a:xfrm>
          <a:off x="3752850" y="196119750"/>
          <a:ext cx="104775" cy="228600"/>
        </a:xfrm>
        <a:prstGeom prst="rightBrace">
          <a:avLst>
            <a:gd name="adj1" fmla="val 1698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1473</xdr:row>
      <xdr:rowOff>19050</xdr:rowOff>
    </xdr:from>
    <xdr:to>
      <xdr:col>3</xdr:col>
      <xdr:colOff>361950</xdr:colOff>
      <xdr:row>1474</xdr:row>
      <xdr:rowOff>114300</xdr:rowOff>
    </xdr:to>
    <xdr:sp macro="" textlink="">
      <xdr:nvSpPr>
        <xdr:cNvPr id="174" name="AutoShape 575"/>
        <xdr:cNvSpPr>
          <a:spLocks/>
        </xdr:cNvSpPr>
      </xdr:nvSpPr>
      <xdr:spPr bwMode="auto">
        <a:xfrm>
          <a:off x="3752850" y="196653150"/>
          <a:ext cx="104775" cy="228600"/>
        </a:xfrm>
        <a:prstGeom prst="rightBrace">
          <a:avLst>
            <a:gd name="adj1" fmla="val 1698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1477</xdr:row>
      <xdr:rowOff>19050</xdr:rowOff>
    </xdr:from>
    <xdr:to>
      <xdr:col>3</xdr:col>
      <xdr:colOff>361950</xdr:colOff>
      <xdr:row>1478</xdr:row>
      <xdr:rowOff>123825</xdr:rowOff>
    </xdr:to>
    <xdr:sp macro="" textlink="">
      <xdr:nvSpPr>
        <xdr:cNvPr id="175" name="AutoShape 575"/>
        <xdr:cNvSpPr>
          <a:spLocks/>
        </xdr:cNvSpPr>
      </xdr:nvSpPr>
      <xdr:spPr bwMode="auto">
        <a:xfrm>
          <a:off x="3752850" y="197186550"/>
          <a:ext cx="104775" cy="238125"/>
        </a:xfrm>
        <a:prstGeom prst="rightBrace">
          <a:avLst>
            <a:gd name="adj1" fmla="val 1768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1528</xdr:row>
      <xdr:rowOff>19050</xdr:rowOff>
    </xdr:from>
    <xdr:to>
      <xdr:col>3</xdr:col>
      <xdr:colOff>361950</xdr:colOff>
      <xdr:row>1529</xdr:row>
      <xdr:rowOff>114300</xdr:rowOff>
    </xdr:to>
    <xdr:sp macro="" textlink="">
      <xdr:nvSpPr>
        <xdr:cNvPr id="176" name="AutoShape 575"/>
        <xdr:cNvSpPr>
          <a:spLocks/>
        </xdr:cNvSpPr>
      </xdr:nvSpPr>
      <xdr:spPr bwMode="auto">
        <a:xfrm>
          <a:off x="3752850" y="203987400"/>
          <a:ext cx="104775" cy="228600"/>
        </a:xfrm>
        <a:prstGeom prst="rightBrace">
          <a:avLst>
            <a:gd name="adj1" fmla="val 1698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1536</xdr:row>
      <xdr:rowOff>19050</xdr:rowOff>
    </xdr:from>
    <xdr:to>
      <xdr:col>3</xdr:col>
      <xdr:colOff>352425</xdr:colOff>
      <xdr:row>1537</xdr:row>
      <xdr:rowOff>114300</xdr:rowOff>
    </xdr:to>
    <xdr:sp macro="" textlink="">
      <xdr:nvSpPr>
        <xdr:cNvPr id="177" name="AutoShape 575"/>
        <xdr:cNvSpPr>
          <a:spLocks/>
        </xdr:cNvSpPr>
      </xdr:nvSpPr>
      <xdr:spPr bwMode="auto">
        <a:xfrm>
          <a:off x="3752850" y="205054200"/>
          <a:ext cx="95250" cy="228600"/>
        </a:xfrm>
        <a:prstGeom prst="rightBrace">
          <a:avLst>
            <a:gd name="adj1" fmla="val 1867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1569</xdr:row>
      <xdr:rowOff>19050</xdr:rowOff>
    </xdr:from>
    <xdr:to>
      <xdr:col>3</xdr:col>
      <xdr:colOff>361950</xdr:colOff>
      <xdr:row>1571</xdr:row>
      <xdr:rowOff>114300</xdr:rowOff>
    </xdr:to>
    <xdr:sp macro="" textlink="">
      <xdr:nvSpPr>
        <xdr:cNvPr id="178" name="AutoShape 7"/>
        <xdr:cNvSpPr>
          <a:spLocks/>
        </xdr:cNvSpPr>
      </xdr:nvSpPr>
      <xdr:spPr bwMode="auto">
        <a:xfrm>
          <a:off x="3752850" y="209454750"/>
          <a:ext cx="104775" cy="361950"/>
        </a:xfrm>
        <a:prstGeom prst="rightBrace">
          <a:avLst>
            <a:gd name="adj1" fmla="val 167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1580</xdr:row>
      <xdr:rowOff>19050</xdr:rowOff>
    </xdr:from>
    <xdr:to>
      <xdr:col>3</xdr:col>
      <xdr:colOff>352425</xdr:colOff>
      <xdr:row>1581</xdr:row>
      <xdr:rowOff>114300</xdr:rowOff>
    </xdr:to>
    <xdr:sp macro="" textlink="">
      <xdr:nvSpPr>
        <xdr:cNvPr id="179" name="AutoShape 575"/>
        <xdr:cNvSpPr>
          <a:spLocks/>
        </xdr:cNvSpPr>
      </xdr:nvSpPr>
      <xdr:spPr bwMode="auto">
        <a:xfrm>
          <a:off x="3752850" y="210921600"/>
          <a:ext cx="95250" cy="228600"/>
        </a:xfrm>
        <a:prstGeom prst="rightBrace">
          <a:avLst>
            <a:gd name="adj1" fmla="val 1867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1584</xdr:row>
      <xdr:rowOff>19050</xdr:rowOff>
    </xdr:from>
    <xdr:to>
      <xdr:col>3</xdr:col>
      <xdr:colOff>361950</xdr:colOff>
      <xdr:row>1585</xdr:row>
      <xdr:rowOff>114300</xdr:rowOff>
    </xdr:to>
    <xdr:sp macro="" textlink="">
      <xdr:nvSpPr>
        <xdr:cNvPr id="180" name="AutoShape 575"/>
        <xdr:cNvSpPr>
          <a:spLocks/>
        </xdr:cNvSpPr>
      </xdr:nvSpPr>
      <xdr:spPr bwMode="auto">
        <a:xfrm>
          <a:off x="3752850" y="211455000"/>
          <a:ext cx="104775" cy="228600"/>
        </a:xfrm>
        <a:prstGeom prst="rightBrace">
          <a:avLst>
            <a:gd name="adj1" fmla="val 1698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1623</xdr:row>
      <xdr:rowOff>19050</xdr:rowOff>
    </xdr:from>
    <xdr:to>
      <xdr:col>3</xdr:col>
      <xdr:colOff>361950</xdr:colOff>
      <xdr:row>1624</xdr:row>
      <xdr:rowOff>114300</xdr:rowOff>
    </xdr:to>
    <xdr:sp macro="" textlink="">
      <xdr:nvSpPr>
        <xdr:cNvPr id="181" name="AutoShape 575"/>
        <xdr:cNvSpPr>
          <a:spLocks/>
        </xdr:cNvSpPr>
      </xdr:nvSpPr>
      <xdr:spPr bwMode="auto">
        <a:xfrm>
          <a:off x="3752850" y="216655650"/>
          <a:ext cx="104775" cy="228600"/>
        </a:xfrm>
        <a:prstGeom prst="rightBrace">
          <a:avLst>
            <a:gd name="adj1" fmla="val 1698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1626</xdr:row>
      <xdr:rowOff>19050</xdr:rowOff>
    </xdr:from>
    <xdr:to>
      <xdr:col>3</xdr:col>
      <xdr:colOff>352425</xdr:colOff>
      <xdr:row>1627</xdr:row>
      <xdr:rowOff>123825</xdr:rowOff>
    </xdr:to>
    <xdr:sp macro="" textlink="">
      <xdr:nvSpPr>
        <xdr:cNvPr id="182" name="AutoShape 575"/>
        <xdr:cNvSpPr>
          <a:spLocks/>
        </xdr:cNvSpPr>
      </xdr:nvSpPr>
      <xdr:spPr bwMode="auto">
        <a:xfrm>
          <a:off x="3752850" y="217055700"/>
          <a:ext cx="95250" cy="238125"/>
        </a:xfrm>
        <a:prstGeom prst="rightBrace">
          <a:avLst>
            <a:gd name="adj1" fmla="val 194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1632</xdr:row>
      <xdr:rowOff>19050</xdr:rowOff>
    </xdr:from>
    <xdr:to>
      <xdr:col>3</xdr:col>
      <xdr:colOff>352425</xdr:colOff>
      <xdr:row>1633</xdr:row>
      <xdr:rowOff>123825</xdr:rowOff>
    </xdr:to>
    <xdr:sp macro="" textlink="">
      <xdr:nvSpPr>
        <xdr:cNvPr id="183" name="AutoShape 575"/>
        <xdr:cNvSpPr>
          <a:spLocks/>
        </xdr:cNvSpPr>
      </xdr:nvSpPr>
      <xdr:spPr bwMode="auto">
        <a:xfrm>
          <a:off x="3752850" y="217855800"/>
          <a:ext cx="95250" cy="238125"/>
        </a:xfrm>
        <a:prstGeom prst="rightBrace">
          <a:avLst>
            <a:gd name="adj1" fmla="val 194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1663</xdr:row>
      <xdr:rowOff>19050</xdr:rowOff>
    </xdr:from>
    <xdr:to>
      <xdr:col>3</xdr:col>
      <xdr:colOff>361950</xdr:colOff>
      <xdr:row>1664</xdr:row>
      <xdr:rowOff>114300</xdr:rowOff>
    </xdr:to>
    <xdr:sp macro="" textlink="">
      <xdr:nvSpPr>
        <xdr:cNvPr id="184" name="AutoShape 575"/>
        <xdr:cNvSpPr>
          <a:spLocks/>
        </xdr:cNvSpPr>
      </xdr:nvSpPr>
      <xdr:spPr bwMode="auto">
        <a:xfrm>
          <a:off x="3752850" y="221989650"/>
          <a:ext cx="104775" cy="228600"/>
        </a:xfrm>
        <a:prstGeom prst="rightBrace">
          <a:avLst>
            <a:gd name="adj1" fmla="val 1698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1689</xdr:row>
      <xdr:rowOff>19050</xdr:rowOff>
    </xdr:from>
    <xdr:to>
      <xdr:col>3</xdr:col>
      <xdr:colOff>352425</xdr:colOff>
      <xdr:row>1691</xdr:row>
      <xdr:rowOff>133350</xdr:rowOff>
    </xdr:to>
    <xdr:sp macro="" textlink="">
      <xdr:nvSpPr>
        <xdr:cNvPr id="185" name="AutoShape 7"/>
        <xdr:cNvSpPr>
          <a:spLocks/>
        </xdr:cNvSpPr>
      </xdr:nvSpPr>
      <xdr:spPr bwMode="auto">
        <a:xfrm>
          <a:off x="3743325" y="225456750"/>
          <a:ext cx="104775" cy="381000"/>
        </a:xfrm>
        <a:prstGeom prst="rightBrace">
          <a:avLst>
            <a:gd name="adj1" fmla="val 181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1732</xdr:row>
      <xdr:rowOff>19050</xdr:rowOff>
    </xdr:from>
    <xdr:to>
      <xdr:col>3</xdr:col>
      <xdr:colOff>361950</xdr:colOff>
      <xdr:row>1733</xdr:row>
      <xdr:rowOff>123825</xdr:rowOff>
    </xdr:to>
    <xdr:sp macro="" textlink="">
      <xdr:nvSpPr>
        <xdr:cNvPr id="186" name="AutoShape 575"/>
        <xdr:cNvSpPr>
          <a:spLocks/>
        </xdr:cNvSpPr>
      </xdr:nvSpPr>
      <xdr:spPr bwMode="auto">
        <a:xfrm>
          <a:off x="3752850" y="231190800"/>
          <a:ext cx="104775" cy="238125"/>
        </a:xfrm>
        <a:prstGeom prst="rightBrace">
          <a:avLst>
            <a:gd name="adj1" fmla="val 1768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1734</xdr:row>
      <xdr:rowOff>19050</xdr:rowOff>
    </xdr:from>
    <xdr:to>
      <xdr:col>3</xdr:col>
      <xdr:colOff>361950</xdr:colOff>
      <xdr:row>1735</xdr:row>
      <xdr:rowOff>133350</xdr:rowOff>
    </xdr:to>
    <xdr:sp macro="" textlink="">
      <xdr:nvSpPr>
        <xdr:cNvPr id="187" name="AutoShape 575"/>
        <xdr:cNvSpPr>
          <a:spLocks/>
        </xdr:cNvSpPr>
      </xdr:nvSpPr>
      <xdr:spPr bwMode="auto">
        <a:xfrm>
          <a:off x="3752850" y="231457500"/>
          <a:ext cx="104775" cy="247650"/>
        </a:xfrm>
        <a:prstGeom prst="rightBrace">
          <a:avLst>
            <a:gd name="adj1" fmla="val 18395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1743</xdr:row>
      <xdr:rowOff>19050</xdr:rowOff>
    </xdr:from>
    <xdr:to>
      <xdr:col>3</xdr:col>
      <xdr:colOff>352425</xdr:colOff>
      <xdr:row>1744</xdr:row>
      <xdr:rowOff>133350</xdr:rowOff>
    </xdr:to>
    <xdr:sp macro="" textlink="">
      <xdr:nvSpPr>
        <xdr:cNvPr id="188" name="AutoShape 575"/>
        <xdr:cNvSpPr>
          <a:spLocks/>
        </xdr:cNvSpPr>
      </xdr:nvSpPr>
      <xdr:spPr bwMode="auto">
        <a:xfrm>
          <a:off x="3752850" y="232657650"/>
          <a:ext cx="95250" cy="247650"/>
        </a:xfrm>
        <a:prstGeom prst="rightBrace">
          <a:avLst>
            <a:gd name="adj1" fmla="val 2023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1746</xdr:row>
      <xdr:rowOff>19050</xdr:rowOff>
    </xdr:from>
    <xdr:to>
      <xdr:col>3</xdr:col>
      <xdr:colOff>342900</xdr:colOff>
      <xdr:row>1747</xdr:row>
      <xdr:rowOff>123825</xdr:rowOff>
    </xdr:to>
    <xdr:sp macro="" textlink="">
      <xdr:nvSpPr>
        <xdr:cNvPr id="189" name="AutoShape 575"/>
        <xdr:cNvSpPr>
          <a:spLocks/>
        </xdr:cNvSpPr>
      </xdr:nvSpPr>
      <xdr:spPr bwMode="auto">
        <a:xfrm>
          <a:off x="3743325" y="233057700"/>
          <a:ext cx="95250" cy="238125"/>
        </a:xfrm>
        <a:prstGeom prst="rightBrace">
          <a:avLst>
            <a:gd name="adj1" fmla="val 194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1751</xdr:row>
      <xdr:rowOff>19050</xdr:rowOff>
    </xdr:from>
    <xdr:to>
      <xdr:col>4</xdr:col>
      <xdr:colOff>0</xdr:colOff>
      <xdr:row>1752</xdr:row>
      <xdr:rowOff>114300</xdr:rowOff>
    </xdr:to>
    <xdr:sp macro="" textlink="">
      <xdr:nvSpPr>
        <xdr:cNvPr id="190" name="AutoShape 575"/>
        <xdr:cNvSpPr>
          <a:spLocks/>
        </xdr:cNvSpPr>
      </xdr:nvSpPr>
      <xdr:spPr bwMode="auto">
        <a:xfrm>
          <a:off x="3762375" y="233724450"/>
          <a:ext cx="104775" cy="228600"/>
        </a:xfrm>
        <a:prstGeom prst="rightBrace">
          <a:avLst>
            <a:gd name="adj1" fmla="val 1698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1755</xdr:row>
      <xdr:rowOff>19050</xdr:rowOff>
    </xdr:from>
    <xdr:to>
      <xdr:col>3</xdr:col>
      <xdr:colOff>352425</xdr:colOff>
      <xdr:row>1756</xdr:row>
      <xdr:rowOff>123825</xdr:rowOff>
    </xdr:to>
    <xdr:sp macro="" textlink="">
      <xdr:nvSpPr>
        <xdr:cNvPr id="191" name="AutoShape 575"/>
        <xdr:cNvSpPr>
          <a:spLocks/>
        </xdr:cNvSpPr>
      </xdr:nvSpPr>
      <xdr:spPr bwMode="auto">
        <a:xfrm>
          <a:off x="3752850" y="234257850"/>
          <a:ext cx="95250" cy="238125"/>
        </a:xfrm>
        <a:prstGeom prst="rightBrace">
          <a:avLst>
            <a:gd name="adj1" fmla="val 194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1783</xdr:row>
      <xdr:rowOff>38100</xdr:rowOff>
    </xdr:from>
    <xdr:to>
      <xdr:col>3</xdr:col>
      <xdr:colOff>361950</xdr:colOff>
      <xdr:row>1785</xdr:row>
      <xdr:rowOff>133350</xdr:rowOff>
    </xdr:to>
    <xdr:sp macro="" textlink="">
      <xdr:nvSpPr>
        <xdr:cNvPr id="192" name="AutoShape 7"/>
        <xdr:cNvSpPr>
          <a:spLocks/>
        </xdr:cNvSpPr>
      </xdr:nvSpPr>
      <xdr:spPr bwMode="auto">
        <a:xfrm>
          <a:off x="3752850" y="238010700"/>
          <a:ext cx="104775" cy="361950"/>
        </a:xfrm>
        <a:prstGeom prst="rightBrace">
          <a:avLst>
            <a:gd name="adj1" fmla="val 159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1787</xdr:row>
      <xdr:rowOff>9525</xdr:rowOff>
    </xdr:from>
    <xdr:to>
      <xdr:col>3</xdr:col>
      <xdr:colOff>352425</xdr:colOff>
      <xdr:row>1788</xdr:row>
      <xdr:rowOff>104775</xdr:rowOff>
    </xdr:to>
    <xdr:sp macro="" textlink="">
      <xdr:nvSpPr>
        <xdr:cNvPr id="193" name="AutoShape 575"/>
        <xdr:cNvSpPr>
          <a:spLocks/>
        </xdr:cNvSpPr>
      </xdr:nvSpPr>
      <xdr:spPr bwMode="auto">
        <a:xfrm>
          <a:off x="3752850" y="238515525"/>
          <a:ext cx="95250" cy="228600"/>
        </a:xfrm>
        <a:prstGeom prst="rightBrace">
          <a:avLst>
            <a:gd name="adj1" fmla="val 1867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1797</xdr:row>
      <xdr:rowOff>28575</xdr:rowOff>
    </xdr:from>
    <xdr:to>
      <xdr:col>3</xdr:col>
      <xdr:colOff>361950</xdr:colOff>
      <xdr:row>1799</xdr:row>
      <xdr:rowOff>0</xdr:rowOff>
    </xdr:to>
    <xdr:sp macro="" textlink="">
      <xdr:nvSpPr>
        <xdr:cNvPr id="194" name="AutoShape 575"/>
        <xdr:cNvSpPr>
          <a:spLocks/>
        </xdr:cNvSpPr>
      </xdr:nvSpPr>
      <xdr:spPr bwMode="auto">
        <a:xfrm>
          <a:off x="3752850" y="239868075"/>
          <a:ext cx="104775" cy="238125"/>
        </a:xfrm>
        <a:prstGeom prst="rightBrace">
          <a:avLst>
            <a:gd name="adj1" fmla="val 1768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1814</xdr:row>
      <xdr:rowOff>19050</xdr:rowOff>
    </xdr:from>
    <xdr:to>
      <xdr:col>3</xdr:col>
      <xdr:colOff>352425</xdr:colOff>
      <xdr:row>1815</xdr:row>
      <xdr:rowOff>114300</xdr:rowOff>
    </xdr:to>
    <xdr:sp macro="" textlink="">
      <xdr:nvSpPr>
        <xdr:cNvPr id="195" name="AutoShape 575"/>
        <xdr:cNvSpPr>
          <a:spLocks/>
        </xdr:cNvSpPr>
      </xdr:nvSpPr>
      <xdr:spPr bwMode="auto">
        <a:xfrm>
          <a:off x="3752850" y="242125500"/>
          <a:ext cx="95250" cy="228600"/>
        </a:xfrm>
        <a:prstGeom prst="rightBrace">
          <a:avLst>
            <a:gd name="adj1" fmla="val 169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1824</xdr:row>
      <xdr:rowOff>19050</xdr:rowOff>
    </xdr:from>
    <xdr:to>
      <xdr:col>3</xdr:col>
      <xdr:colOff>352425</xdr:colOff>
      <xdr:row>1825</xdr:row>
      <xdr:rowOff>133350</xdr:rowOff>
    </xdr:to>
    <xdr:sp macro="" textlink="">
      <xdr:nvSpPr>
        <xdr:cNvPr id="196" name="AutoShape 575"/>
        <xdr:cNvSpPr>
          <a:spLocks/>
        </xdr:cNvSpPr>
      </xdr:nvSpPr>
      <xdr:spPr bwMode="auto">
        <a:xfrm>
          <a:off x="3752850" y="243459000"/>
          <a:ext cx="95250" cy="247650"/>
        </a:xfrm>
        <a:prstGeom prst="rightBrace">
          <a:avLst>
            <a:gd name="adj1" fmla="val 1830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1826</xdr:row>
      <xdr:rowOff>19050</xdr:rowOff>
    </xdr:from>
    <xdr:to>
      <xdr:col>3</xdr:col>
      <xdr:colOff>352425</xdr:colOff>
      <xdr:row>1827</xdr:row>
      <xdr:rowOff>133350</xdr:rowOff>
    </xdr:to>
    <xdr:sp macro="" textlink="">
      <xdr:nvSpPr>
        <xdr:cNvPr id="197" name="AutoShape 575"/>
        <xdr:cNvSpPr>
          <a:spLocks/>
        </xdr:cNvSpPr>
      </xdr:nvSpPr>
      <xdr:spPr bwMode="auto">
        <a:xfrm>
          <a:off x="3752850" y="243725700"/>
          <a:ext cx="95250" cy="247650"/>
        </a:xfrm>
        <a:prstGeom prst="rightBrace">
          <a:avLst>
            <a:gd name="adj1" fmla="val 1830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1829</xdr:row>
      <xdr:rowOff>19050</xdr:rowOff>
    </xdr:from>
    <xdr:to>
      <xdr:col>3</xdr:col>
      <xdr:colOff>342900</xdr:colOff>
      <xdr:row>1830</xdr:row>
      <xdr:rowOff>133350</xdr:rowOff>
    </xdr:to>
    <xdr:sp macro="" textlink="">
      <xdr:nvSpPr>
        <xdr:cNvPr id="198" name="AutoShape 575"/>
        <xdr:cNvSpPr>
          <a:spLocks/>
        </xdr:cNvSpPr>
      </xdr:nvSpPr>
      <xdr:spPr bwMode="auto">
        <a:xfrm>
          <a:off x="3752850" y="244125750"/>
          <a:ext cx="85725" cy="247650"/>
        </a:xfrm>
        <a:prstGeom prst="rightBrace">
          <a:avLst>
            <a:gd name="adj1" fmla="val 2034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1840</xdr:row>
      <xdr:rowOff>19050</xdr:rowOff>
    </xdr:from>
    <xdr:to>
      <xdr:col>3</xdr:col>
      <xdr:colOff>333375</xdr:colOff>
      <xdr:row>1841</xdr:row>
      <xdr:rowOff>123825</xdr:rowOff>
    </xdr:to>
    <xdr:sp macro="" textlink="">
      <xdr:nvSpPr>
        <xdr:cNvPr id="199" name="AutoShape 575"/>
        <xdr:cNvSpPr>
          <a:spLocks/>
        </xdr:cNvSpPr>
      </xdr:nvSpPr>
      <xdr:spPr bwMode="auto">
        <a:xfrm>
          <a:off x="3743325" y="245592600"/>
          <a:ext cx="85725" cy="238125"/>
        </a:xfrm>
        <a:prstGeom prst="rightBrace">
          <a:avLst>
            <a:gd name="adj1" fmla="val 195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1846</xdr:row>
      <xdr:rowOff>19050</xdr:rowOff>
    </xdr:from>
    <xdr:to>
      <xdr:col>3</xdr:col>
      <xdr:colOff>352425</xdr:colOff>
      <xdr:row>1847</xdr:row>
      <xdr:rowOff>114300</xdr:rowOff>
    </xdr:to>
    <xdr:sp macro="" textlink="">
      <xdr:nvSpPr>
        <xdr:cNvPr id="200" name="AutoShape 575"/>
        <xdr:cNvSpPr>
          <a:spLocks/>
        </xdr:cNvSpPr>
      </xdr:nvSpPr>
      <xdr:spPr bwMode="auto">
        <a:xfrm>
          <a:off x="3752850" y="246392700"/>
          <a:ext cx="95250" cy="228600"/>
        </a:xfrm>
        <a:prstGeom prst="rightBrace">
          <a:avLst>
            <a:gd name="adj1" fmla="val 169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1853</xdr:row>
      <xdr:rowOff>28575</xdr:rowOff>
    </xdr:from>
    <xdr:to>
      <xdr:col>3</xdr:col>
      <xdr:colOff>333375</xdr:colOff>
      <xdr:row>1855</xdr:row>
      <xdr:rowOff>0</xdr:rowOff>
    </xdr:to>
    <xdr:sp macro="" textlink="">
      <xdr:nvSpPr>
        <xdr:cNvPr id="201" name="AutoShape 575"/>
        <xdr:cNvSpPr>
          <a:spLocks/>
        </xdr:cNvSpPr>
      </xdr:nvSpPr>
      <xdr:spPr bwMode="auto">
        <a:xfrm>
          <a:off x="3743325" y="247335675"/>
          <a:ext cx="85725" cy="238125"/>
        </a:xfrm>
        <a:prstGeom prst="rightBrace">
          <a:avLst>
            <a:gd name="adj1" fmla="val 195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1870</xdr:row>
      <xdr:rowOff>19050</xdr:rowOff>
    </xdr:from>
    <xdr:to>
      <xdr:col>3</xdr:col>
      <xdr:colOff>352425</xdr:colOff>
      <xdr:row>1871</xdr:row>
      <xdr:rowOff>114300</xdr:rowOff>
    </xdr:to>
    <xdr:sp macro="" textlink="">
      <xdr:nvSpPr>
        <xdr:cNvPr id="202" name="AutoShape 575"/>
        <xdr:cNvSpPr>
          <a:spLocks/>
        </xdr:cNvSpPr>
      </xdr:nvSpPr>
      <xdr:spPr bwMode="auto">
        <a:xfrm>
          <a:off x="3752850" y="249593100"/>
          <a:ext cx="95250" cy="228600"/>
        </a:xfrm>
        <a:prstGeom prst="rightBrace">
          <a:avLst>
            <a:gd name="adj1" fmla="val 169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1879</xdr:row>
      <xdr:rowOff>19050</xdr:rowOff>
    </xdr:from>
    <xdr:to>
      <xdr:col>4</xdr:col>
      <xdr:colOff>0</xdr:colOff>
      <xdr:row>1880</xdr:row>
      <xdr:rowOff>123825</xdr:rowOff>
    </xdr:to>
    <xdr:sp macro="" textlink="">
      <xdr:nvSpPr>
        <xdr:cNvPr id="203" name="AutoShape 575"/>
        <xdr:cNvSpPr>
          <a:spLocks/>
        </xdr:cNvSpPr>
      </xdr:nvSpPr>
      <xdr:spPr bwMode="auto">
        <a:xfrm>
          <a:off x="3771900" y="250793250"/>
          <a:ext cx="95250" cy="238125"/>
        </a:xfrm>
        <a:prstGeom prst="rightBrace">
          <a:avLst>
            <a:gd name="adj1" fmla="val 1760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1881</xdr:row>
      <xdr:rowOff>19050</xdr:rowOff>
    </xdr:from>
    <xdr:to>
      <xdr:col>3</xdr:col>
      <xdr:colOff>371475</xdr:colOff>
      <xdr:row>1882</xdr:row>
      <xdr:rowOff>123825</xdr:rowOff>
    </xdr:to>
    <xdr:sp macro="" textlink="">
      <xdr:nvSpPr>
        <xdr:cNvPr id="204" name="AutoShape 575"/>
        <xdr:cNvSpPr>
          <a:spLocks/>
        </xdr:cNvSpPr>
      </xdr:nvSpPr>
      <xdr:spPr bwMode="auto">
        <a:xfrm>
          <a:off x="3771900" y="251059950"/>
          <a:ext cx="95250" cy="238125"/>
        </a:xfrm>
        <a:prstGeom prst="rightBrace">
          <a:avLst>
            <a:gd name="adj1" fmla="val 1760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1892</xdr:row>
      <xdr:rowOff>19050</xdr:rowOff>
    </xdr:from>
    <xdr:to>
      <xdr:col>3</xdr:col>
      <xdr:colOff>342900</xdr:colOff>
      <xdr:row>1893</xdr:row>
      <xdr:rowOff>123825</xdr:rowOff>
    </xdr:to>
    <xdr:sp macro="" textlink="">
      <xdr:nvSpPr>
        <xdr:cNvPr id="205" name="AutoShape 575"/>
        <xdr:cNvSpPr>
          <a:spLocks/>
        </xdr:cNvSpPr>
      </xdr:nvSpPr>
      <xdr:spPr bwMode="auto">
        <a:xfrm>
          <a:off x="3752850" y="252526800"/>
          <a:ext cx="85725" cy="238125"/>
        </a:xfrm>
        <a:prstGeom prst="rightBrace">
          <a:avLst>
            <a:gd name="adj1" fmla="val 195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1904</xdr:row>
      <xdr:rowOff>19050</xdr:rowOff>
    </xdr:from>
    <xdr:to>
      <xdr:col>3</xdr:col>
      <xdr:colOff>352425</xdr:colOff>
      <xdr:row>1905</xdr:row>
      <xdr:rowOff>133350</xdr:rowOff>
    </xdr:to>
    <xdr:sp macro="" textlink="">
      <xdr:nvSpPr>
        <xdr:cNvPr id="206" name="AutoShape 575"/>
        <xdr:cNvSpPr>
          <a:spLocks/>
        </xdr:cNvSpPr>
      </xdr:nvSpPr>
      <xdr:spPr bwMode="auto">
        <a:xfrm>
          <a:off x="3752850" y="254127000"/>
          <a:ext cx="95250" cy="247650"/>
        </a:xfrm>
        <a:prstGeom prst="rightBrace">
          <a:avLst>
            <a:gd name="adj1" fmla="val 1830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1906</xdr:row>
      <xdr:rowOff>19050</xdr:rowOff>
    </xdr:from>
    <xdr:to>
      <xdr:col>3</xdr:col>
      <xdr:colOff>352425</xdr:colOff>
      <xdr:row>1907</xdr:row>
      <xdr:rowOff>123825</xdr:rowOff>
    </xdr:to>
    <xdr:sp macro="" textlink="">
      <xdr:nvSpPr>
        <xdr:cNvPr id="207" name="AutoShape 575"/>
        <xdr:cNvSpPr>
          <a:spLocks/>
        </xdr:cNvSpPr>
      </xdr:nvSpPr>
      <xdr:spPr bwMode="auto">
        <a:xfrm>
          <a:off x="3752850" y="254393700"/>
          <a:ext cx="95250" cy="238125"/>
        </a:xfrm>
        <a:prstGeom prst="rightBrace">
          <a:avLst>
            <a:gd name="adj1" fmla="val 1760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1908</xdr:row>
      <xdr:rowOff>28575</xdr:rowOff>
    </xdr:from>
    <xdr:to>
      <xdr:col>3</xdr:col>
      <xdr:colOff>361950</xdr:colOff>
      <xdr:row>1910</xdr:row>
      <xdr:rowOff>0</xdr:rowOff>
    </xdr:to>
    <xdr:sp macro="" textlink="">
      <xdr:nvSpPr>
        <xdr:cNvPr id="208" name="AutoShape 575"/>
        <xdr:cNvSpPr>
          <a:spLocks/>
        </xdr:cNvSpPr>
      </xdr:nvSpPr>
      <xdr:spPr bwMode="auto">
        <a:xfrm>
          <a:off x="3762375" y="254669925"/>
          <a:ext cx="95250" cy="238125"/>
        </a:xfrm>
        <a:prstGeom prst="rightBrace">
          <a:avLst>
            <a:gd name="adj1" fmla="val 1760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1916</xdr:row>
      <xdr:rowOff>19050</xdr:rowOff>
    </xdr:from>
    <xdr:to>
      <xdr:col>3</xdr:col>
      <xdr:colOff>361950</xdr:colOff>
      <xdr:row>1917</xdr:row>
      <xdr:rowOff>123825</xdr:rowOff>
    </xdr:to>
    <xdr:sp macro="" textlink="">
      <xdr:nvSpPr>
        <xdr:cNvPr id="209" name="AutoShape 575"/>
        <xdr:cNvSpPr>
          <a:spLocks/>
        </xdr:cNvSpPr>
      </xdr:nvSpPr>
      <xdr:spPr bwMode="auto">
        <a:xfrm>
          <a:off x="3771900" y="255727200"/>
          <a:ext cx="85725" cy="238125"/>
        </a:xfrm>
        <a:prstGeom prst="rightBrace">
          <a:avLst>
            <a:gd name="adj1" fmla="val 195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1922</xdr:row>
      <xdr:rowOff>19050</xdr:rowOff>
    </xdr:from>
    <xdr:to>
      <xdr:col>3</xdr:col>
      <xdr:colOff>361950</xdr:colOff>
      <xdr:row>1924</xdr:row>
      <xdr:rowOff>114300</xdr:rowOff>
    </xdr:to>
    <xdr:sp macro="" textlink="">
      <xdr:nvSpPr>
        <xdr:cNvPr id="210" name="AutoShape 283"/>
        <xdr:cNvSpPr>
          <a:spLocks/>
        </xdr:cNvSpPr>
      </xdr:nvSpPr>
      <xdr:spPr bwMode="auto">
        <a:xfrm>
          <a:off x="3743325" y="256527300"/>
          <a:ext cx="114300" cy="361950"/>
        </a:xfrm>
        <a:prstGeom prst="rightBrace">
          <a:avLst>
            <a:gd name="adj1" fmla="val 165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1933</xdr:row>
      <xdr:rowOff>19050</xdr:rowOff>
    </xdr:from>
    <xdr:to>
      <xdr:col>3</xdr:col>
      <xdr:colOff>352425</xdr:colOff>
      <xdr:row>1935</xdr:row>
      <xdr:rowOff>114300</xdr:rowOff>
    </xdr:to>
    <xdr:sp macro="" textlink="">
      <xdr:nvSpPr>
        <xdr:cNvPr id="211" name="AutoShape 283"/>
        <xdr:cNvSpPr>
          <a:spLocks/>
        </xdr:cNvSpPr>
      </xdr:nvSpPr>
      <xdr:spPr bwMode="auto">
        <a:xfrm>
          <a:off x="3752850" y="257994150"/>
          <a:ext cx="95250" cy="361950"/>
        </a:xfrm>
        <a:prstGeom prst="rightBrace">
          <a:avLst>
            <a:gd name="adj1" fmla="val 182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1936</xdr:row>
      <xdr:rowOff>38100</xdr:rowOff>
    </xdr:from>
    <xdr:to>
      <xdr:col>3</xdr:col>
      <xdr:colOff>361950</xdr:colOff>
      <xdr:row>1938</xdr:row>
      <xdr:rowOff>133350</xdr:rowOff>
    </xdr:to>
    <xdr:sp macro="" textlink="">
      <xdr:nvSpPr>
        <xdr:cNvPr id="212" name="AutoShape 283"/>
        <xdr:cNvSpPr>
          <a:spLocks/>
        </xdr:cNvSpPr>
      </xdr:nvSpPr>
      <xdr:spPr bwMode="auto">
        <a:xfrm>
          <a:off x="3752850" y="258413250"/>
          <a:ext cx="104775" cy="361950"/>
        </a:xfrm>
        <a:prstGeom prst="rightBrace">
          <a:avLst>
            <a:gd name="adj1" fmla="val 165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1946</xdr:row>
      <xdr:rowOff>19050</xdr:rowOff>
    </xdr:from>
    <xdr:to>
      <xdr:col>3</xdr:col>
      <xdr:colOff>361950</xdr:colOff>
      <xdr:row>1947</xdr:row>
      <xdr:rowOff>133350</xdr:rowOff>
    </xdr:to>
    <xdr:sp macro="" textlink="">
      <xdr:nvSpPr>
        <xdr:cNvPr id="213" name="AutoShape 575"/>
        <xdr:cNvSpPr>
          <a:spLocks/>
        </xdr:cNvSpPr>
      </xdr:nvSpPr>
      <xdr:spPr bwMode="auto">
        <a:xfrm>
          <a:off x="3762375" y="259727700"/>
          <a:ext cx="95250" cy="247650"/>
        </a:xfrm>
        <a:prstGeom prst="rightBrace">
          <a:avLst>
            <a:gd name="adj1" fmla="val 1830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1931</xdr:row>
      <xdr:rowOff>19050</xdr:rowOff>
    </xdr:from>
    <xdr:to>
      <xdr:col>3</xdr:col>
      <xdr:colOff>352425</xdr:colOff>
      <xdr:row>1932</xdr:row>
      <xdr:rowOff>133350</xdr:rowOff>
    </xdr:to>
    <xdr:sp macro="" textlink="">
      <xdr:nvSpPr>
        <xdr:cNvPr id="214" name="AutoShape 575"/>
        <xdr:cNvSpPr>
          <a:spLocks/>
        </xdr:cNvSpPr>
      </xdr:nvSpPr>
      <xdr:spPr bwMode="auto">
        <a:xfrm>
          <a:off x="3762375" y="257727450"/>
          <a:ext cx="85725" cy="247650"/>
        </a:xfrm>
        <a:prstGeom prst="rightBrace">
          <a:avLst>
            <a:gd name="adj1" fmla="val 2024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1950</xdr:row>
      <xdr:rowOff>19050</xdr:rowOff>
    </xdr:from>
    <xdr:to>
      <xdr:col>3</xdr:col>
      <xdr:colOff>361950</xdr:colOff>
      <xdr:row>1951</xdr:row>
      <xdr:rowOff>123825</xdr:rowOff>
    </xdr:to>
    <xdr:sp macro="" textlink="">
      <xdr:nvSpPr>
        <xdr:cNvPr id="215" name="AutoShape 575"/>
        <xdr:cNvSpPr>
          <a:spLocks/>
        </xdr:cNvSpPr>
      </xdr:nvSpPr>
      <xdr:spPr bwMode="auto">
        <a:xfrm>
          <a:off x="3762375" y="260261100"/>
          <a:ext cx="95250" cy="238125"/>
        </a:xfrm>
        <a:prstGeom prst="rightBrace">
          <a:avLst>
            <a:gd name="adj1" fmla="val 1760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1953</xdr:row>
      <xdr:rowOff>19050</xdr:rowOff>
    </xdr:from>
    <xdr:to>
      <xdr:col>3</xdr:col>
      <xdr:colOff>361950</xdr:colOff>
      <xdr:row>1954</xdr:row>
      <xdr:rowOff>114300</xdr:rowOff>
    </xdr:to>
    <xdr:sp macro="" textlink="">
      <xdr:nvSpPr>
        <xdr:cNvPr id="216" name="AutoShape 575"/>
        <xdr:cNvSpPr>
          <a:spLocks/>
        </xdr:cNvSpPr>
      </xdr:nvSpPr>
      <xdr:spPr bwMode="auto">
        <a:xfrm>
          <a:off x="3762375" y="260661150"/>
          <a:ext cx="95250" cy="228600"/>
        </a:xfrm>
        <a:prstGeom prst="rightBrace">
          <a:avLst>
            <a:gd name="adj1" fmla="val 169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1955</xdr:row>
      <xdr:rowOff>19050</xdr:rowOff>
    </xdr:from>
    <xdr:to>
      <xdr:col>3</xdr:col>
      <xdr:colOff>361950</xdr:colOff>
      <xdr:row>1956</xdr:row>
      <xdr:rowOff>133350</xdr:rowOff>
    </xdr:to>
    <xdr:sp macro="" textlink="">
      <xdr:nvSpPr>
        <xdr:cNvPr id="217" name="AutoShape 575"/>
        <xdr:cNvSpPr>
          <a:spLocks/>
        </xdr:cNvSpPr>
      </xdr:nvSpPr>
      <xdr:spPr bwMode="auto">
        <a:xfrm>
          <a:off x="3762375" y="260927850"/>
          <a:ext cx="95250" cy="247650"/>
        </a:xfrm>
        <a:prstGeom prst="rightBrace">
          <a:avLst>
            <a:gd name="adj1" fmla="val 1830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1962</xdr:row>
      <xdr:rowOff>19050</xdr:rowOff>
    </xdr:from>
    <xdr:to>
      <xdr:col>3</xdr:col>
      <xdr:colOff>361950</xdr:colOff>
      <xdr:row>1963</xdr:row>
      <xdr:rowOff>123825</xdr:rowOff>
    </xdr:to>
    <xdr:sp macro="" textlink="">
      <xdr:nvSpPr>
        <xdr:cNvPr id="218" name="AutoShape 575"/>
        <xdr:cNvSpPr>
          <a:spLocks/>
        </xdr:cNvSpPr>
      </xdr:nvSpPr>
      <xdr:spPr bwMode="auto">
        <a:xfrm>
          <a:off x="3771900" y="261861300"/>
          <a:ext cx="85725" cy="238125"/>
        </a:xfrm>
        <a:prstGeom prst="rightBrace">
          <a:avLst>
            <a:gd name="adj1" fmla="val 195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1957</xdr:row>
      <xdr:rowOff>19050</xdr:rowOff>
    </xdr:from>
    <xdr:to>
      <xdr:col>3</xdr:col>
      <xdr:colOff>352425</xdr:colOff>
      <xdr:row>1958</xdr:row>
      <xdr:rowOff>133350</xdr:rowOff>
    </xdr:to>
    <xdr:sp macro="" textlink="">
      <xdr:nvSpPr>
        <xdr:cNvPr id="219" name="AutoShape 575"/>
        <xdr:cNvSpPr>
          <a:spLocks/>
        </xdr:cNvSpPr>
      </xdr:nvSpPr>
      <xdr:spPr bwMode="auto">
        <a:xfrm>
          <a:off x="3752850" y="261194550"/>
          <a:ext cx="95250" cy="247650"/>
        </a:xfrm>
        <a:prstGeom prst="rightBrace">
          <a:avLst>
            <a:gd name="adj1" fmla="val 1830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1971</xdr:row>
      <xdr:rowOff>19050</xdr:rowOff>
    </xdr:from>
    <xdr:to>
      <xdr:col>3</xdr:col>
      <xdr:colOff>352425</xdr:colOff>
      <xdr:row>1972</xdr:row>
      <xdr:rowOff>123825</xdr:rowOff>
    </xdr:to>
    <xdr:sp macro="" textlink="">
      <xdr:nvSpPr>
        <xdr:cNvPr id="220" name="AutoShape 575"/>
        <xdr:cNvSpPr>
          <a:spLocks/>
        </xdr:cNvSpPr>
      </xdr:nvSpPr>
      <xdr:spPr bwMode="auto">
        <a:xfrm>
          <a:off x="3752850" y="263061450"/>
          <a:ext cx="95250" cy="238125"/>
        </a:xfrm>
        <a:prstGeom prst="rightBrace">
          <a:avLst>
            <a:gd name="adj1" fmla="val 1760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2073</xdr:row>
      <xdr:rowOff>19050</xdr:rowOff>
    </xdr:from>
    <xdr:to>
      <xdr:col>3</xdr:col>
      <xdr:colOff>352425</xdr:colOff>
      <xdr:row>2074</xdr:row>
      <xdr:rowOff>123825</xdr:rowOff>
    </xdr:to>
    <xdr:sp macro="" textlink="">
      <xdr:nvSpPr>
        <xdr:cNvPr id="221" name="AutoShape 575"/>
        <xdr:cNvSpPr>
          <a:spLocks/>
        </xdr:cNvSpPr>
      </xdr:nvSpPr>
      <xdr:spPr bwMode="auto">
        <a:xfrm>
          <a:off x="3762375" y="276663150"/>
          <a:ext cx="85725" cy="238125"/>
        </a:xfrm>
        <a:prstGeom prst="rightBrace">
          <a:avLst>
            <a:gd name="adj1" fmla="val 1853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2075</xdr:row>
      <xdr:rowOff>19050</xdr:rowOff>
    </xdr:from>
    <xdr:to>
      <xdr:col>3</xdr:col>
      <xdr:colOff>361950</xdr:colOff>
      <xdr:row>2076</xdr:row>
      <xdr:rowOff>114300</xdr:rowOff>
    </xdr:to>
    <xdr:sp macro="" textlink="">
      <xdr:nvSpPr>
        <xdr:cNvPr id="222" name="AutoShape 575"/>
        <xdr:cNvSpPr>
          <a:spLocks/>
        </xdr:cNvSpPr>
      </xdr:nvSpPr>
      <xdr:spPr bwMode="auto">
        <a:xfrm>
          <a:off x="3771900" y="276929850"/>
          <a:ext cx="85725" cy="228600"/>
        </a:xfrm>
        <a:prstGeom prst="rightBrace">
          <a:avLst>
            <a:gd name="adj1" fmla="val 1779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2079</xdr:row>
      <xdr:rowOff>19050</xdr:rowOff>
    </xdr:from>
    <xdr:to>
      <xdr:col>3</xdr:col>
      <xdr:colOff>361950</xdr:colOff>
      <xdr:row>2080</xdr:row>
      <xdr:rowOff>123825</xdr:rowOff>
    </xdr:to>
    <xdr:sp macro="" textlink="">
      <xdr:nvSpPr>
        <xdr:cNvPr id="223" name="AutoShape 575"/>
        <xdr:cNvSpPr>
          <a:spLocks/>
        </xdr:cNvSpPr>
      </xdr:nvSpPr>
      <xdr:spPr bwMode="auto">
        <a:xfrm>
          <a:off x="3771900" y="277463250"/>
          <a:ext cx="85725" cy="238125"/>
        </a:xfrm>
        <a:prstGeom prst="rightBrace">
          <a:avLst>
            <a:gd name="adj1" fmla="val 1844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2085</xdr:row>
      <xdr:rowOff>19050</xdr:rowOff>
    </xdr:from>
    <xdr:to>
      <xdr:col>3</xdr:col>
      <xdr:colOff>361950</xdr:colOff>
      <xdr:row>2086</xdr:row>
      <xdr:rowOff>114300</xdr:rowOff>
    </xdr:to>
    <xdr:sp macro="" textlink="">
      <xdr:nvSpPr>
        <xdr:cNvPr id="224" name="AutoShape 575"/>
        <xdr:cNvSpPr>
          <a:spLocks/>
        </xdr:cNvSpPr>
      </xdr:nvSpPr>
      <xdr:spPr bwMode="auto">
        <a:xfrm>
          <a:off x="3771900" y="278263350"/>
          <a:ext cx="85725" cy="228600"/>
        </a:xfrm>
        <a:prstGeom prst="rightBrace">
          <a:avLst>
            <a:gd name="adj1" fmla="val 1779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2087</xdr:row>
      <xdr:rowOff>19050</xdr:rowOff>
    </xdr:from>
    <xdr:to>
      <xdr:col>3</xdr:col>
      <xdr:colOff>361950</xdr:colOff>
      <xdr:row>2088</xdr:row>
      <xdr:rowOff>114300</xdr:rowOff>
    </xdr:to>
    <xdr:sp macro="" textlink="">
      <xdr:nvSpPr>
        <xdr:cNvPr id="225" name="AutoShape 575"/>
        <xdr:cNvSpPr>
          <a:spLocks/>
        </xdr:cNvSpPr>
      </xdr:nvSpPr>
      <xdr:spPr bwMode="auto">
        <a:xfrm>
          <a:off x="3771900" y="278530050"/>
          <a:ext cx="85725" cy="228600"/>
        </a:xfrm>
        <a:prstGeom prst="rightBrace">
          <a:avLst>
            <a:gd name="adj1" fmla="val 1779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2136</xdr:row>
      <xdr:rowOff>19050</xdr:rowOff>
    </xdr:from>
    <xdr:to>
      <xdr:col>3</xdr:col>
      <xdr:colOff>361950</xdr:colOff>
      <xdr:row>2137</xdr:row>
      <xdr:rowOff>114300</xdr:rowOff>
    </xdr:to>
    <xdr:sp macro="" textlink="">
      <xdr:nvSpPr>
        <xdr:cNvPr id="226" name="AutoShape 575"/>
        <xdr:cNvSpPr>
          <a:spLocks/>
        </xdr:cNvSpPr>
      </xdr:nvSpPr>
      <xdr:spPr bwMode="auto">
        <a:xfrm>
          <a:off x="3771900" y="285064200"/>
          <a:ext cx="85725" cy="228600"/>
        </a:xfrm>
        <a:prstGeom prst="rightBrace">
          <a:avLst>
            <a:gd name="adj1" fmla="val 1779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2148</xdr:row>
      <xdr:rowOff>19050</xdr:rowOff>
    </xdr:from>
    <xdr:to>
      <xdr:col>3</xdr:col>
      <xdr:colOff>352425</xdr:colOff>
      <xdr:row>2149</xdr:row>
      <xdr:rowOff>123825</xdr:rowOff>
    </xdr:to>
    <xdr:sp macro="" textlink="">
      <xdr:nvSpPr>
        <xdr:cNvPr id="227" name="AutoShape 575"/>
        <xdr:cNvSpPr>
          <a:spLocks/>
        </xdr:cNvSpPr>
      </xdr:nvSpPr>
      <xdr:spPr bwMode="auto">
        <a:xfrm>
          <a:off x="3762375" y="286664400"/>
          <a:ext cx="85725" cy="238125"/>
        </a:xfrm>
        <a:prstGeom prst="rightBrace">
          <a:avLst>
            <a:gd name="adj1" fmla="val 1844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2150</xdr:row>
      <xdr:rowOff>19050</xdr:rowOff>
    </xdr:from>
    <xdr:to>
      <xdr:col>3</xdr:col>
      <xdr:colOff>352425</xdr:colOff>
      <xdr:row>2151</xdr:row>
      <xdr:rowOff>114300</xdr:rowOff>
    </xdr:to>
    <xdr:sp macro="" textlink="">
      <xdr:nvSpPr>
        <xdr:cNvPr id="228" name="AutoShape 575"/>
        <xdr:cNvSpPr>
          <a:spLocks/>
        </xdr:cNvSpPr>
      </xdr:nvSpPr>
      <xdr:spPr bwMode="auto">
        <a:xfrm>
          <a:off x="3752850" y="286931100"/>
          <a:ext cx="95250" cy="228600"/>
        </a:xfrm>
        <a:prstGeom prst="rightBrace">
          <a:avLst>
            <a:gd name="adj1" fmla="val 1593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2152</xdr:row>
      <xdr:rowOff>19050</xdr:rowOff>
    </xdr:from>
    <xdr:to>
      <xdr:col>3</xdr:col>
      <xdr:colOff>342900</xdr:colOff>
      <xdr:row>2153</xdr:row>
      <xdr:rowOff>123825</xdr:rowOff>
    </xdr:to>
    <xdr:sp macro="" textlink="">
      <xdr:nvSpPr>
        <xdr:cNvPr id="229" name="AutoShape 575"/>
        <xdr:cNvSpPr>
          <a:spLocks/>
        </xdr:cNvSpPr>
      </xdr:nvSpPr>
      <xdr:spPr bwMode="auto">
        <a:xfrm>
          <a:off x="3752850" y="287197800"/>
          <a:ext cx="85725" cy="238125"/>
        </a:xfrm>
        <a:prstGeom prst="rightBrace">
          <a:avLst>
            <a:gd name="adj1" fmla="val 1844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2158</xdr:row>
      <xdr:rowOff>19050</xdr:rowOff>
    </xdr:from>
    <xdr:to>
      <xdr:col>3</xdr:col>
      <xdr:colOff>342900</xdr:colOff>
      <xdr:row>2160</xdr:row>
      <xdr:rowOff>123825</xdr:rowOff>
    </xdr:to>
    <xdr:sp macro="" textlink="">
      <xdr:nvSpPr>
        <xdr:cNvPr id="230" name="AutoShape 309"/>
        <xdr:cNvSpPr>
          <a:spLocks/>
        </xdr:cNvSpPr>
      </xdr:nvSpPr>
      <xdr:spPr bwMode="auto">
        <a:xfrm>
          <a:off x="3743325" y="287997900"/>
          <a:ext cx="95250" cy="371475"/>
        </a:xfrm>
        <a:prstGeom prst="rightBrace">
          <a:avLst>
            <a:gd name="adj1" fmla="val 176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2210</xdr:row>
      <xdr:rowOff>19050</xdr:rowOff>
    </xdr:from>
    <xdr:to>
      <xdr:col>3</xdr:col>
      <xdr:colOff>361950</xdr:colOff>
      <xdr:row>2211</xdr:row>
      <xdr:rowOff>123825</xdr:rowOff>
    </xdr:to>
    <xdr:sp macro="" textlink="">
      <xdr:nvSpPr>
        <xdr:cNvPr id="231" name="AutoShape 575"/>
        <xdr:cNvSpPr>
          <a:spLocks/>
        </xdr:cNvSpPr>
      </xdr:nvSpPr>
      <xdr:spPr bwMode="auto">
        <a:xfrm>
          <a:off x="3762375" y="294932100"/>
          <a:ext cx="95250" cy="238125"/>
        </a:xfrm>
        <a:prstGeom prst="rightBrace">
          <a:avLst>
            <a:gd name="adj1" fmla="val 1853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2219</xdr:row>
      <xdr:rowOff>19050</xdr:rowOff>
    </xdr:from>
    <xdr:to>
      <xdr:col>3</xdr:col>
      <xdr:colOff>361950</xdr:colOff>
      <xdr:row>2220</xdr:row>
      <xdr:rowOff>114300</xdr:rowOff>
    </xdr:to>
    <xdr:sp macro="" textlink="">
      <xdr:nvSpPr>
        <xdr:cNvPr id="232" name="AutoShape 575"/>
        <xdr:cNvSpPr>
          <a:spLocks/>
        </xdr:cNvSpPr>
      </xdr:nvSpPr>
      <xdr:spPr bwMode="auto">
        <a:xfrm>
          <a:off x="3781425" y="296132250"/>
          <a:ext cx="76200" cy="228600"/>
        </a:xfrm>
        <a:prstGeom prst="rightBrace">
          <a:avLst>
            <a:gd name="adj1" fmla="val 1963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2221</xdr:row>
      <xdr:rowOff>19050</xdr:rowOff>
    </xdr:from>
    <xdr:to>
      <xdr:col>3</xdr:col>
      <xdr:colOff>361950</xdr:colOff>
      <xdr:row>2222</xdr:row>
      <xdr:rowOff>123825</xdr:rowOff>
    </xdr:to>
    <xdr:sp macro="" textlink="">
      <xdr:nvSpPr>
        <xdr:cNvPr id="233" name="AutoShape 575"/>
        <xdr:cNvSpPr>
          <a:spLocks/>
        </xdr:cNvSpPr>
      </xdr:nvSpPr>
      <xdr:spPr bwMode="auto">
        <a:xfrm>
          <a:off x="3771900" y="296398950"/>
          <a:ext cx="85725" cy="238125"/>
        </a:xfrm>
        <a:prstGeom prst="rightBrace">
          <a:avLst>
            <a:gd name="adj1" fmla="val 1853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2232</xdr:row>
      <xdr:rowOff>19050</xdr:rowOff>
    </xdr:from>
    <xdr:to>
      <xdr:col>3</xdr:col>
      <xdr:colOff>361950</xdr:colOff>
      <xdr:row>2233</xdr:row>
      <xdr:rowOff>114300</xdr:rowOff>
    </xdr:to>
    <xdr:sp macro="" textlink="">
      <xdr:nvSpPr>
        <xdr:cNvPr id="234" name="AutoShape 575"/>
        <xdr:cNvSpPr>
          <a:spLocks/>
        </xdr:cNvSpPr>
      </xdr:nvSpPr>
      <xdr:spPr bwMode="auto">
        <a:xfrm>
          <a:off x="3771900" y="297865800"/>
          <a:ext cx="85725" cy="228600"/>
        </a:xfrm>
        <a:prstGeom prst="rightBrace">
          <a:avLst>
            <a:gd name="adj1" fmla="val 18852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2235</xdr:row>
      <xdr:rowOff>19050</xdr:rowOff>
    </xdr:from>
    <xdr:to>
      <xdr:col>3</xdr:col>
      <xdr:colOff>352425</xdr:colOff>
      <xdr:row>2239</xdr:row>
      <xdr:rowOff>133350</xdr:rowOff>
    </xdr:to>
    <xdr:sp macro="" textlink="">
      <xdr:nvSpPr>
        <xdr:cNvPr id="235" name="AutoShape 315"/>
        <xdr:cNvSpPr>
          <a:spLocks/>
        </xdr:cNvSpPr>
      </xdr:nvSpPr>
      <xdr:spPr bwMode="auto">
        <a:xfrm>
          <a:off x="3743325" y="298265850"/>
          <a:ext cx="104775" cy="647700"/>
        </a:xfrm>
        <a:prstGeom prst="rightBrace">
          <a:avLst>
            <a:gd name="adj1" fmla="val 175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2241</xdr:row>
      <xdr:rowOff>38100</xdr:rowOff>
    </xdr:from>
    <xdr:to>
      <xdr:col>3</xdr:col>
      <xdr:colOff>361950</xdr:colOff>
      <xdr:row>2242</xdr:row>
      <xdr:rowOff>123825</xdr:rowOff>
    </xdr:to>
    <xdr:sp macro="" textlink="">
      <xdr:nvSpPr>
        <xdr:cNvPr id="236" name="AutoShape 575"/>
        <xdr:cNvSpPr>
          <a:spLocks/>
        </xdr:cNvSpPr>
      </xdr:nvSpPr>
      <xdr:spPr bwMode="auto">
        <a:xfrm>
          <a:off x="3752850" y="299085000"/>
          <a:ext cx="104775" cy="219075"/>
        </a:xfrm>
        <a:prstGeom prst="rightBrace">
          <a:avLst>
            <a:gd name="adj1" fmla="val 1642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2327</xdr:row>
      <xdr:rowOff>19050</xdr:rowOff>
    </xdr:from>
    <xdr:to>
      <xdr:col>4</xdr:col>
      <xdr:colOff>0</xdr:colOff>
      <xdr:row>2328</xdr:row>
      <xdr:rowOff>114300</xdr:rowOff>
    </xdr:to>
    <xdr:sp macro="" textlink="">
      <xdr:nvSpPr>
        <xdr:cNvPr id="237" name="AutoShape 575"/>
        <xdr:cNvSpPr>
          <a:spLocks/>
        </xdr:cNvSpPr>
      </xdr:nvSpPr>
      <xdr:spPr bwMode="auto">
        <a:xfrm>
          <a:off x="3762375" y="310534050"/>
          <a:ext cx="104775" cy="228600"/>
        </a:xfrm>
        <a:prstGeom prst="rightBrace">
          <a:avLst>
            <a:gd name="adj1" fmla="val 1730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2358</xdr:row>
      <xdr:rowOff>19050</xdr:rowOff>
    </xdr:from>
    <xdr:to>
      <xdr:col>3</xdr:col>
      <xdr:colOff>352425</xdr:colOff>
      <xdr:row>2359</xdr:row>
      <xdr:rowOff>123825</xdr:rowOff>
    </xdr:to>
    <xdr:sp macro="" textlink="">
      <xdr:nvSpPr>
        <xdr:cNvPr id="238" name="AutoShape 575"/>
        <xdr:cNvSpPr>
          <a:spLocks/>
        </xdr:cNvSpPr>
      </xdr:nvSpPr>
      <xdr:spPr bwMode="auto">
        <a:xfrm>
          <a:off x="3752850" y="314648850"/>
          <a:ext cx="95250" cy="238125"/>
        </a:xfrm>
        <a:prstGeom prst="rightBrace">
          <a:avLst>
            <a:gd name="adj1" fmla="val 1982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2373</xdr:row>
      <xdr:rowOff>19050</xdr:rowOff>
    </xdr:from>
    <xdr:to>
      <xdr:col>3</xdr:col>
      <xdr:colOff>361950</xdr:colOff>
      <xdr:row>2374</xdr:row>
      <xdr:rowOff>104775</xdr:rowOff>
    </xdr:to>
    <xdr:sp macro="" textlink="">
      <xdr:nvSpPr>
        <xdr:cNvPr id="239" name="AutoShape 575"/>
        <xdr:cNvSpPr>
          <a:spLocks/>
        </xdr:cNvSpPr>
      </xdr:nvSpPr>
      <xdr:spPr bwMode="auto">
        <a:xfrm>
          <a:off x="3752850" y="316649100"/>
          <a:ext cx="104775" cy="219075"/>
        </a:xfrm>
        <a:prstGeom prst="rightBrace">
          <a:avLst>
            <a:gd name="adj1" fmla="val 16582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2380</xdr:row>
      <xdr:rowOff>19050</xdr:rowOff>
    </xdr:from>
    <xdr:to>
      <xdr:col>3</xdr:col>
      <xdr:colOff>361950</xdr:colOff>
      <xdr:row>2381</xdr:row>
      <xdr:rowOff>123825</xdr:rowOff>
    </xdr:to>
    <xdr:sp macro="" textlink="">
      <xdr:nvSpPr>
        <xdr:cNvPr id="240" name="AutoShape 575"/>
        <xdr:cNvSpPr>
          <a:spLocks/>
        </xdr:cNvSpPr>
      </xdr:nvSpPr>
      <xdr:spPr bwMode="auto">
        <a:xfrm>
          <a:off x="3752850" y="317582550"/>
          <a:ext cx="104775" cy="238125"/>
        </a:xfrm>
        <a:prstGeom prst="rightBrace">
          <a:avLst>
            <a:gd name="adj1" fmla="val 1802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2404</xdr:row>
      <xdr:rowOff>19050</xdr:rowOff>
    </xdr:from>
    <xdr:to>
      <xdr:col>3</xdr:col>
      <xdr:colOff>361950</xdr:colOff>
      <xdr:row>2405</xdr:row>
      <xdr:rowOff>104775</xdr:rowOff>
    </xdr:to>
    <xdr:sp macro="" textlink="">
      <xdr:nvSpPr>
        <xdr:cNvPr id="241" name="AutoShape 575"/>
        <xdr:cNvSpPr>
          <a:spLocks/>
        </xdr:cNvSpPr>
      </xdr:nvSpPr>
      <xdr:spPr bwMode="auto">
        <a:xfrm>
          <a:off x="3752850" y="320782950"/>
          <a:ext cx="104775" cy="219075"/>
        </a:xfrm>
        <a:prstGeom prst="rightBrace">
          <a:avLst>
            <a:gd name="adj1" fmla="val 16582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2410</xdr:row>
      <xdr:rowOff>19050</xdr:rowOff>
    </xdr:from>
    <xdr:to>
      <xdr:col>3</xdr:col>
      <xdr:colOff>361950</xdr:colOff>
      <xdr:row>2411</xdr:row>
      <xdr:rowOff>123825</xdr:rowOff>
    </xdr:to>
    <xdr:sp macro="" textlink="">
      <xdr:nvSpPr>
        <xdr:cNvPr id="242" name="AutoShape 575"/>
        <xdr:cNvSpPr>
          <a:spLocks/>
        </xdr:cNvSpPr>
      </xdr:nvSpPr>
      <xdr:spPr bwMode="auto">
        <a:xfrm>
          <a:off x="3752850" y="321583050"/>
          <a:ext cx="104775" cy="238125"/>
        </a:xfrm>
        <a:prstGeom prst="rightBrace">
          <a:avLst>
            <a:gd name="adj1" fmla="val 1802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2421</xdr:row>
      <xdr:rowOff>38100</xdr:rowOff>
    </xdr:from>
    <xdr:to>
      <xdr:col>3</xdr:col>
      <xdr:colOff>352425</xdr:colOff>
      <xdr:row>2423</xdr:row>
      <xdr:rowOff>0</xdr:rowOff>
    </xdr:to>
    <xdr:sp macro="" textlink="">
      <xdr:nvSpPr>
        <xdr:cNvPr id="243" name="AutoShape 575"/>
        <xdr:cNvSpPr>
          <a:spLocks/>
        </xdr:cNvSpPr>
      </xdr:nvSpPr>
      <xdr:spPr bwMode="auto">
        <a:xfrm>
          <a:off x="3752850" y="323068950"/>
          <a:ext cx="95250" cy="228600"/>
        </a:xfrm>
        <a:prstGeom prst="rightBrace">
          <a:avLst>
            <a:gd name="adj1" fmla="val 1903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2424</xdr:row>
      <xdr:rowOff>19050</xdr:rowOff>
    </xdr:from>
    <xdr:to>
      <xdr:col>3</xdr:col>
      <xdr:colOff>352425</xdr:colOff>
      <xdr:row>2425</xdr:row>
      <xdr:rowOff>123825</xdr:rowOff>
    </xdr:to>
    <xdr:sp macro="" textlink="">
      <xdr:nvSpPr>
        <xdr:cNvPr id="244" name="AutoShape 575"/>
        <xdr:cNvSpPr>
          <a:spLocks/>
        </xdr:cNvSpPr>
      </xdr:nvSpPr>
      <xdr:spPr bwMode="auto">
        <a:xfrm>
          <a:off x="3752850" y="323449950"/>
          <a:ext cx="95250" cy="238125"/>
        </a:xfrm>
        <a:prstGeom prst="rightBrace">
          <a:avLst>
            <a:gd name="adj1" fmla="val 1982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2445</xdr:row>
      <xdr:rowOff>19050</xdr:rowOff>
    </xdr:from>
    <xdr:to>
      <xdr:col>3</xdr:col>
      <xdr:colOff>352425</xdr:colOff>
      <xdr:row>2446</xdr:row>
      <xdr:rowOff>114300</xdr:rowOff>
    </xdr:to>
    <xdr:sp macro="" textlink="">
      <xdr:nvSpPr>
        <xdr:cNvPr id="245" name="AutoShape 575"/>
        <xdr:cNvSpPr>
          <a:spLocks/>
        </xdr:cNvSpPr>
      </xdr:nvSpPr>
      <xdr:spPr bwMode="auto">
        <a:xfrm>
          <a:off x="3752850" y="326250300"/>
          <a:ext cx="95250" cy="228600"/>
        </a:xfrm>
        <a:prstGeom prst="rightBrace">
          <a:avLst>
            <a:gd name="adj1" fmla="val 1903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2488</xdr:row>
      <xdr:rowOff>19050</xdr:rowOff>
    </xdr:from>
    <xdr:to>
      <xdr:col>4</xdr:col>
      <xdr:colOff>0</xdr:colOff>
      <xdr:row>2489</xdr:row>
      <xdr:rowOff>114300</xdr:rowOff>
    </xdr:to>
    <xdr:sp macro="" textlink="">
      <xdr:nvSpPr>
        <xdr:cNvPr id="246" name="AutoShape 575"/>
        <xdr:cNvSpPr>
          <a:spLocks/>
        </xdr:cNvSpPr>
      </xdr:nvSpPr>
      <xdr:spPr bwMode="auto">
        <a:xfrm>
          <a:off x="3762375" y="331984350"/>
          <a:ext cx="104775" cy="228600"/>
        </a:xfrm>
        <a:prstGeom prst="rightBrace">
          <a:avLst>
            <a:gd name="adj1" fmla="val 1730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2496</xdr:row>
      <xdr:rowOff>19050</xdr:rowOff>
    </xdr:from>
    <xdr:to>
      <xdr:col>3</xdr:col>
      <xdr:colOff>371475</xdr:colOff>
      <xdr:row>2497</xdr:row>
      <xdr:rowOff>114300</xdr:rowOff>
    </xdr:to>
    <xdr:sp macro="" textlink="">
      <xdr:nvSpPr>
        <xdr:cNvPr id="247" name="AutoShape 575"/>
        <xdr:cNvSpPr>
          <a:spLocks/>
        </xdr:cNvSpPr>
      </xdr:nvSpPr>
      <xdr:spPr bwMode="auto">
        <a:xfrm>
          <a:off x="3762375" y="333051150"/>
          <a:ext cx="104775" cy="228600"/>
        </a:xfrm>
        <a:prstGeom prst="rightBrace">
          <a:avLst>
            <a:gd name="adj1" fmla="val 1730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2507</xdr:row>
      <xdr:rowOff>19050</xdr:rowOff>
    </xdr:from>
    <xdr:to>
      <xdr:col>4</xdr:col>
      <xdr:colOff>0</xdr:colOff>
      <xdr:row>2508</xdr:row>
      <xdr:rowOff>114300</xdr:rowOff>
    </xdr:to>
    <xdr:sp macro="" textlink="">
      <xdr:nvSpPr>
        <xdr:cNvPr id="248" name="AutoShape 575"/>
        <xdr:cNvSpPr>
          <a:spLocks/>
        </xdr:cNvSpPr>
      </xdr:nvSpPr>
      <xdr:spPr bwMode="auto">
        <a:xfrm>
          <a:off x="3762375" y="334518000"/>
          <a:ext cx="104775" cy="228600"/>
        </a:xfrm>
        <a:prstGeom prst="rightBrace">
          <a:avLst>
            <a:gd name="adj1" fmla="val 1730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2513</xdr:row>
      <xdr:rowOff>19050</xdr:rowOff>
    </xdr:from>
    <xdr:to>
      <xdr:col>3</xdr:col>
      <xdr:colOff>352425</xdr:colOff>
      <xdr:row>2514</xdr:row>
      <xdr:rowOff>114300</xdr:rowOff>
    </xdr:to>
    <xdr:sp macro="" textlink="">
      <xdr:nvSpPr>
        <xdr:cNvPr id="249" name="AutoShape 575"/>
        <xdr:cNvSpPr>
          <a:spLocks/>
        </xdr:cNvSpPr>
      </xdr:nvSpPr>
      <xdr:spPr bwMode="auto">
        <a:xfrm>
          <a:off x="3752850" y="335318100"/>
          <a:ext cx="95250" cy="228600"/>
        </a:xfrm>
        <a:prstGeom prst="rightBrace">
          <a:avLst>
            <a:gd name="adj1" fmla="val 1903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2520</xdr:row>
      <xdr:rowOff>28575</xdr:rowOff>
    </xdr:from>
    <xdr:to>
      <xdr:col>3</xdr:col>
      <xdr:colOff>361950</xdr:colOff>
      <xdr:row>2521</xdr:row>
      <xdr:rowOff>133350</xdr:rowOff>
    </xdr:to>
    <xdr:sp macro="" textlink="">
      <xdr:nvSpPr>
        <xdr:cNvPr id="250" name="AutoShape 575"/>
        <xdr:cNvSpPr>
          <a:spLocks/>
        </xdr:cNvSpPr>
      </xdr:nvSpPr>
      <xdr:spPr bwMode="auto">
        <a:xfrm>
          <a:off x="3752850" y="336261075"/>
          <a:ext cx="104775" cy="238125"/>
        </a:xfrm>
        <a:prstGeom prst="rightBrace">
          <a:avLst>
            <a:gd name="adj1" fmla="val 1802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2118</xdr:row>
      <xdr:rowOff>19050</xdr:rowOff>
    </xdr:from>
    <xdr:to>
      <xdr:col>3</xdr:col>
      <xdr:colOff>361950</xdr:colOff>
      <xdr:row>2119</xdr:row>
      <xdr:rowOff>114300</xdr:rowOff>
    </xdr:to>
    <xdr:sp macro="" textlink="">
      <xdr:nvSpPr>
        <xdr:cNvPr id="251" name="AutoShape 575"/>
        <xdr:cNvSpPr>
          <a:spLocks/>
        </xdr:cNvSpPr>
      </xdr:nvSpPr>
      <xdr:spPr bwMode="auto">
        <a:xfrm>
          <a:off x="3771900" y="282663900"/>
          <a:ext cx="85725" cy="228600"/>
        </a:xfrm>
        <a:prstGeom prst="rightBrace">
          <a:avLst>
            <a:gd name="adj1" fmla="val 1779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2120</xdr:row>
      <xdr:rowOff>19050</xdr:rowOff>
    </xdr:from>
    <xdr:to>
      <xdr:col>3</xdr:col>
      <xdr:colOff>361950</xdr:colOff>
      <xdr:row>2121</xdr:row>
      <xdr:rowOff>104775</xdr:rowOff>
    </xdr:to>
    <xdr:sp macro="" textlink="">
      <xdr:nvSpPr>
        <xdr:cNvPr id="252" name="AutoShape 575"/>
        <xdr:cNvSpPr>
          <a:spLocks/>
        </xdr:cNvSpPr>
      </xdr:nvSpPr>
      <xdr:spPr bwMode="auto">
        <a:xfrm>
          <a:off x="3771900" y="282930600"/>
          <a:ext cx="85725" cy="219075"/>
        </a:xfrm>
        <a:prstGeom prst="rightBrace">
          <a:avLst>
            <a:gd name="adj1" fmla="val 1806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2554</xdr:row>
      <xdr:rowOff>19050</xdr:rowOff>
    </xdr:from>
    <xdr:to>
      <xdr:col>3</xdr:col>
      <xdr:colOff>352425</xdr:colOff>
      <xdr:row>2555</xdr:row>
      <xdr:rowOff>114300</xdr:rowOff>
    </xdr:to>
    <xdr:sp macro="" textlink="">
      <xdr:nvSpPr>
        <xdr:cNvPr id="253" name="AutoShape 575"/>
        <xdr:cNvSpPr>
          <a:spLocks/>
        </xdr:cNvSpPr>
      </xdr:nvSpPr>
      <xdr:spPr bwMode="auto">
        <a:xfrm>
          <a:off x="3752850" y="340785450"/>
          <a:ext cx="95250" cy="228600"/>
        </a:xfrm>
        <a:prstGeom prst="rightBrace">
          <a:avLst>
            <a:gd name="adj1" fmla="val 1903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2540</xdr:row>
      <xdr:rowOff>28575</xdr:rowOff>
    </xdr:from>
    <xdr:to>
      <xdr:col>3</xdr:col>
      <xdr:colOff>361950</xdr:colOff>
      <xdr:row>2541</xdr:row>
      <xdr:rowOff>133350</xdr:rowOff>
    </xdr:to>
    <xdr:sp macro="" textlink="">
      <xdr:nvSpPr>
        <xdr:cNvPr id="254" name="AutoShape 575"/>
        <xdr:cNvSpPr>
          <a:spLocks/>
        </xdr:cNvSpPr>
      </xdr:nvSpPr>
      <xdr:spPr bwMode="auto">
        <a:xfrm>
          <a:off x="3752850" y="338928075"/>
          <a:ext cx="104775" cy="238125"/>
        </a:xfrm>
        <a:prstGeom prst="rightBrace">
          <a:avLst>
            <a:gd name="adj1" fmla="val 1802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2567</xdr:row>
      <xdr:rowOff>19050</xdr:rowOff>
    </xdr:from>
    <xdr:to>
      <xdr:col>3</xdr:col>
      <xdr:colOff>352425</xdr:colOff>
      <xdr:row>2568</xdr:row>
      <xdr:rowOff>133350</xdr:rowOff>
    </xdr:to>
    <xdr:sp macro="" textlink="">
      <xdr:nvSpPr>
        <xdr:cNvPr id="255" name="AutoShape 575"/>
        <xdr:cNvSpPr>
          <a:spLocks/>
        </xdr:cNvSpPr>
      </xdr:nvSpPr>
      <xdr:spPr bwMode="auto">
        <a:xfrm>
          <a:off x="3752850" y="342519000"/>
          <a:ext cx="95250" cy="247650"/>
        </a:xfrm>
        <a:prstGeom prst="rightBrace">
          <a:avLst>
            <a:gd name="adj1" fmla="val 1797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2573</xdr:row>
      <xdr:rowOff>19050</xdr:rowOff>
    </xdr:from>
    <xdr:to>
      <xdr:col>3</xdr:col>
      <xdr:colOff>352425</xdr:colOff>
      <xdr:row>2574</xdr:row>
      <xdr:rowOff>123825</xdr:rowOff>
    </xdr:to>
    <xdr:sp macro="" textlink="">
      <xdr:nvSpPr>
        <xdr:cNvPr id="256" name="AutoShape 575"/>
        <xdr:cNvSpPr>
          <a:spLocks/>
        </xdr:cNvSpPr>
      </xdr:nvSpPr>
      <xdr:spPr bwMode="auto">
        <a:xfrm>
          <a:off x="3752850" y="343319100"/>
          <a:ext cx="95250" cy="238125"/>
        </a:xfrm>
        <a:prstGeom prst="rightBrace">
          <a:avLst>
            <a:gd name="adj1" fmla="val 1728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2586</xdr:row>
      <xdr:rowOff>19050</xdr:rowOff>
    </xdr:from>
    <xdr:to>
      <xdr:col>3</xdr:col>
      <xdr:colOff>361950</xdr:colOff>
      <xdr:row>2587</xdr:row>
      <xdr:rowOff>114300</xdr:rowOff>
    </xdr:to>
    <xdr:sp macro="" textlink="">
      <xdr:nvSpPr>
        <xdr:cNvPr id="257" name="AutoShape 575"/>
        <xdr:cNvSpPr>
          <a:spLocks/>
        </xdr:cNvSpPr>
      </xdr:nvSpPr>
      <xdr:spPr bwMode="auto">
        <a:xfrm>
          <a:off x="3771900" y="345052650"/>
          <a:ext cx="85725" cy="228600"/>
        </a:xfrm>
        <a:prstGeom prst="rightBrace">
          <a:avLst>
            <a:gd name="adj1" fmla="val 18432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2588</xdr:row>
      <xdr:rowOff>19050</xdr:rowOff>
    </xdr:from>
    <xdr:to>
      <xdr:col>3</xdr:col>
      <xdr:colOff>361950</xdr:colOff>
      <xdr:row>2589</xdr:row>
      <xdr:rowOff>123825</xdr:rowOff>
    </xdr:to>
    <xdr:sp macro="" textlink="">
      <xdr:nvSpPr>
        <xdr:cNvPr id="258" name="AutoShape 575"/>
        <xdr:cNvSpPr>
          <a:spLocks/>
        </xdr:cNvSpPr>
      </xdr:nvSpPr>
      <xdr:spPr bwMode="auto">
        <a:xfrm>
          <a:off x="3771900" y="345319350"/>
          <a:ext cx="85725" cy="238125"/>
        </a:xfrm>
        <a:prstGeom prst="rightBrace">
          <a:avLst>
            <a:gd name="adj1" fmla="val 192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2603</xdr:row>
      <xdr:rowOff>19050</xdr:rowOff>
    </xdr:from>
    <xdr:to>
      <xdr:col>3</xdr:col>
      <xdr:colOff>361950</xdr:colOff>
      <xdr:row>2604</xdr:row>
      <xdr:rowOff>123825</xdr:rowOff>
    </xdr:to>
    <xdr:sp macro="" textlink="">
      <xdr:nvSpPr>
        <xdr:cNvPr id="259" name="AutoShape 575"/>
        <xdr:cNvSpPr>
          <a:spLocks/>
        </xdr:cNvSpPr>
      </xdr:nvSpPr>
      <xdr:spPr bwMode="auto">
        <a:xfrm>
          <a:off x="3752850" y="347319600"/>
          <a:ext cx="104775" cy="238125"/>
        </a:xfrm>
        <a:prstGeom prst="rightBrace">
          <a:avLst>
            <a:gd name="adj1" fmla="val 1736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2609</xdr:row>
      <xdr:rowOff>19050</xdr:rowOff>
    </xdr:from>
    <xdr:to>
      <xdr:col>3</xdr:col>
      <xdr:colOff>361950</xdr:colOff>
      <xdr:row>2610</xdr:row>
      <xdr:rowOff>133350</xdr:rowOff>
    </xdr:to>
    <xdr:sp macro="" textlink="">
      <xdr:nvSpPr>
        <xdr:cNvPr id="260" name="AutoShape 575"/>
        <xdr:cNvSpPr>
          <a:spLocks/>
        </xdr:cNvSpPr>
      </xdr:nvSpPr>
      <xdr:spPr bwMode="auto">
        <a:xfrm>
          <a:off x="3752850" y="348119700"/>
          <a:ext cx="104775" cy="247650"/>
        </a:xfrm>
        <a:prstGeom prst="rightBrace">
          <a:avLst>
            <a:gd name="adj1" fmla="val 180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2611</xdr:row>
      <xdr:rowOff>19050</xdr:rowOff>
    </xdr:from>
    <xdr:to>
      <xdr:col>3</xdr:col>
      <xdr:colOff>352425</xdr:colOff>
      <xdr:row>2612</xdr:row>
      <xdr:rowOff>123825</xdr:rowOff>
    </xdr:to>
    <xdr:sp macro="" textlink="">
      <xdr:nvSpPr>
        <xdr:cNvPr id="261" name="AutoShape 575"/>
        <xdr:cNvSpPr>
          <a:spLocks/>
        </xdr:cNvSpPr>
      </xdr:nvSpPr>
      <xdr:spPr bwMode="auto">
        <a:xfrm>
          <a:off x="3752850" y="348386400"/>
          <a:ext cx="95250" cy="238125"/>
        </a:xfrm>
        <a:prstGeom prst="rightBrace">
          <a:avLst>
            <a:gd name="adj1" fmla="val 1909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2620</xdr:row>
      <xdr:rowOff>19050</xdr:rowOff>
    </xdr:from>
    <xdr:to>
      <xdr:col>3</xdr:col>
      <xdr:colOff>352425</xdr:colOff>
      <xdr:row>2622</xdr:row>
      <xdr:rowOff>0</xdr:rowOff>
    </xdr:to>
    <xdr:sp macro="" textlink="">
      <xdr:nvSpPr>
        <xdr:cNvPr id="262" name="AutoShape 575"/>
        <xdr:cNvSpPr>
          <a:spLocks/>
        </xdr:cNvSpPr>
      </xdr:nvSpPr>
      <xdr:spPr bwMode="auto">
        <a:xfrm>
          <a:off x="3762375" y="349586550"/>
          <a:ext cx="85725" cy="247650"/>
        </a:xfrm>
        <a:prstGeom prst="rightBrace">
          <a:avLst>
            <a:gd name="adj1" fmla="val 1753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2635</xdr:row>
      <xdr:rowOff>19050</xdr:rowOff>
    </xdr:from>
    <xdr:to>
      <xdr:col>3</xdr:col>
      <xdr:colOff>361950</xdr:colOff>
      <xdr:row>2636</xdr:row>
      <xdr:rowOff>133350</xdr:rowOff>
    </xdr:to>
    <xdr:sp macro="" textlink="">
      <xdr:nvSpPr>
        <xdr:cNvPr id="263" name="AutoShape 575"/>
        <xdr:cNvSpPr>
          <a:spLocks/>
        </xdr:cNvSpPr>
      </xdr:nvSpPr>
      <xdr:spPr bwMode="auto">
        <a:xfrm>
          <a:off x="3752850" y="351586800"/>
          <a:ext cx="104775" cy="247650"/>
        </a:xfrm>
        <a:prstGeom prst="rightBrace">
          <a:avLst>
            <a:gd name="adj1" fmla="val 185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2637</xdr:row>
      <xdr:rowOff>19050</xdr:rowOff>
    </xdr:from>
    <xdr:to>
      <xdr:col>4</xdr:col>
      <xdr:colOff>0</xdr:colOff>
      <xdr:row>2638</xdr:row>
      <xdr:rowOff>123825</xdr:rowOff>
    </xdr:to>
    <xdr:sp macro="" textlink="">
      <xdr:nvSpPr>
        <xdr:cNvPr id="264" name="AutoShape 575"/>
        <xdr:cNvSpPr>
          <a:spLocks/>
        </xdr:cNvSpPr>
      </xdr:nvSpPr>
      <xdr:spPr bwMode="auto">
        <a:xfrm>
          <a:off x="3752850" y="351853500"/>
          <a:ext cx="114300" cy="238125"/>
        </a:xfrm>
        <a:prstGeom prst="rightBrace">
          <a:avLst>
            <a:gd name="adj1" fmla="val 1636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2643</xdr:row>
      <xdr:rowOff>19050</xdr:rowOff>
    </xdr:from>
    <xdr:to>
      <xdr:col>3</xdr:col>
      <xdr:colOff>361950</xdr:colOff>
      <xdr:row>2644</xdr:row>
      <xdr:rowOff>133350</xdr:rowOff>
    </xdr:to>
    <xdr:sp macro="" textlink="">
      <xdr:nvSpPr>
        <xdr:cNvPr id="265" name="AutoShape 575"/>
        <xdr:cNvSpPr>
          <a:spLocks/>
        </xdr:cNvSpPr>
      </xdr:nvSpPr>
      <xdr:spPr bwMode="auto">
        <a:xfrm>
          <a:off x="3752850" y="352653600"/>
          <a:ext cx="104775" cy="247650"/>
        </a:xfrm>
        <a:prstGeom prst="rightBrace">
          <a:avLst>
            <a:gd name="adj1" fmla="val 185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2648</xdr:row>
      <xdr:rowOff>9525</xdr:rowOff>
    </xdr:from>
    <xdr:to>
      <xdr:col>3</xdr:col>
      <xdr:colOff>361950</xdr:colOff>
      <xdr:row>2649</xdr:row>
      <xdr:rowOff>114300</xdr:rowOff>
    </xdr:to>
    <xdr:sp macro="" textlink="">
      <xdr:nvSpPr>
        <xdr:cNvPr id="266" name="AutoShape 575"/>
        <xdr:cNvSpPr>
          <a:spLocks/>
        </xdr:cNvSpPr>
      </xdr:nvSpPr>
      <xdr:spPr bwMode="auto">
        <a:xfrm>
          <a:off x="3752850" y="353310825"/>
          <a:ext cx="104775" cy="238125"/>
        </a:xfrm>
        <a:prstGeom prst="rightBrace">
          <a:avLst>
            <a:gd name="adj1" fmla="val 178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2653</xdr:row>
      <xdr:rowOff>19050</xdr:rowOff>
    </xdr:from>
    <xdr:to>
      <xdr:col>4</xdr:col>
      <xdr:colOff>0</xdr:colOff>
      <xdr:row>2654</xdr:row>
      <xdr:rowOff>123825</xdr:rowOff>
    </xdr:to>
    <xdr:sp macro="" textlink="">
      <xdr:nvSpPr>
        <xdr:cNvPr id="267" name="AutoShape 575"/>
        <xdr:cNvSpPr>
          <a:spLocks/>
        </xdr:cNvSpPr>
      </xdr:nvSpPr>
      <xdr:spPr bwMode="auto">
        <a:xfrm>
          <a:off x="3752850" y="353987100"/>
          <a:ext cx="114300" cy="238125"/>
        </a:xfrm>
        <a:prstGeom prst="rightBrace">
          <a:avLst>
            <a:gd name="adj1" fmla="val 1636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2660</xdr:row>
      <xdr:rowOff>19050</xdr:rowOff>
    </xdr:from>
    <xdr:to>
      <xdr:col>3</xdr:col>
      <xdr:colOff>361950</xdr:colOff>
      <xdr:row>2661</xdr:row>
      <xdr:rowOff>123825</xdr:rowOff>
    </xdr:to>
    <xdr:sp macro="" textlink="">
      <xdr:nvSpPr>
        <xdr:cNvPr id="268" name="AutoShape 575"/>
        <xdr:cNvSpPr>
          <a:spLocks/>
        </xdr:cNvSpPr>
      </xdr:nvSpPr>
      <xdr:spPr bwMode="auto">
        <a:xfrm>
          <a:off x="3752850" y="354920550"/>
          <a:ext cx="104775" cy="238125"/>
        </a:xfrm>
        <a:prstGeom prst="rightBrace">
          <a:avLst>
            <a:gd name="adj1" fmla="val 178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2666</xdr:row>
      <xdr:rowOff>19050</xdr:rowOff>
    </xdr:from>
    <xdr:to>
      <xdr:col>3</xdr:col>
      <xdr:colOff>352425</xdr:colOff>
      <xdr:row>2667</xdr:row>
      <xdr:rowOff>133350</xdr:rowOff>
    </xdr:to>
    <xdr:sp macro="" textlink="">
      <xdr:nvSpPr>
        <xdr:cNvPr id="269" name="AutoShape 575"/>
        <xdr:cNvSpPr>
          <a:spLocks/>
        </xdr:cNvSpPr>
      </xdr:nvSpPr>
      <xdr:spPr bwMode="auto">
        <a:xfrm>
          <a:off x="3752850" y="355720650"/>
          <a:ext cx="95250" cy="247650"/>
        </a:xfrm>
        <a:prstGeom prst="rightBrace">
          <a:avLst>
            <a:gd name="adj1" fmla="val 2042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2673</xdr:row>
      <xdr:rowOff>19050</xdr:rowOff>
    </xdr:from>
    <xdr:to>
      <xdr:col>3</xdr:col>
      <xdr:colOff>361950</xdr:colOff>
      <xdr:row>2674</xdr:row>
      <xdr:rowOff>123825</xdr:rowOff>
    </xdr:to>
    <xdr:sp macro="" textlink="">
      <xdr:nvSpPr>
        <xdr:cNvPr id="270" name="AutoShape 575"/>
        <xdr:cNvSpPr>
          <a:spLocks/>
        </xdr:cNvSpPr>
      </xdr:nvSpPr>
      <xdr:spPr bwMode="auto">
        <a:xfrm>
          <a:off x="3752850" y="356654100"/>
          <a:ext cx="104775" cy="238125"/>
        </a:xfrm>
        <a:prstGeom prst="rightBrace">
          <a:avLst>
            <a:gd name="adj1" fmla="val 178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2687</xdr:row>
      <xdr:rowOff>19050</xdr:rowOff>
    </xdr:from>
    <xdr:to>
      <xdr:col>4</xdr:col>
      <xdr:colOff>0</xdr:colOff>
      <xdr:row>2688</xdr:row>
      <xdr:rowOff>123825</xdr:rowOff>
    </xdr:to>
    <xdr:sp macro="" textlink="">
      <xdr:nvSpPr>
        <xdr:cNvPr id="271" name="AutoShape 575"/>
        <xdr:cNvSpPr>
          <a:spLocks/>
        </xdr:cNvSpPr>
      </xdr:nvSpPr>
      <xdr:spPr bwMode="auto">
        <a:xfrm>
          <a:off x="3752850" y="358521000"/>
          <a:ext cx="114300" cy="238125"/>
        </a:xfrm>
        <a:prstGeom prst="rightBrace">
          <a:avLst>
            <a:gd name="adj1" fmla="val 1636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2697</xdr:row>
      <xdr:rowOff>19050</xdr:rowOff>
    </xdr:from>
    <xdr:to>
      <xdr:col>3</xdr:col>
      <xdr:colOff>361950</xdr:colOff>
      <xdr:row>2698</xdr:row>
      <xdr:rowOff>133350</xdr:rowOff>
    </xdr:to>
    <xdr:sp macro="" textlink="">
      <xdr:nvSpPr>
        <xdr:cNvPr id="272" name="AutoShape 575"/>
        <xdr:cNvSpPr>
          <a:spLocks/>
        </xdr:cNvSpPr>
      </xdr:nvSpPr>
      <xdr:spPr bwMode="auto">
        <a:xfrm>
          <a:off x="3752850" y="359854500"/>
          <a:ext cx="104775" cy="247650"/>
        </a:xfrm>
        <a:prstGeom prst="rightBrace">
          <a:avLst>
            <a:gd name="adj1" fmla="val 185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2703</xdr:row>
      <xdr:rowOff>19050</xdr:rowOff>
    </xdr:from>
    <xdr:to>
      <xdr:col>3</xdr:col>
      <xdr:colOff>361950</xdr:colOff>
      <xdr:row>2704</xdr:row>
      <xdr:rowOff>123825</xdr:rowOff>
    </xdr:to>
    <xdr:sp macro="" textlink="">
      <xdr:nvSpPr>
        <xdr:cNvPr id="273" name="AutoShape 575"/>
        <xdr:cNvSpPr>
          <a:spLocks/>
        </xdr:cNvSpPr>
      </xdr:nvSpPr>
      <xdr:spPr bwMode="auto">
        <a:xfrm>
          <a:off x="3752850" y="360654600"/>
          <a:ext cx="104775" cy="238125"/>
        </a:xfrm>
        <a:prstGeom prst="rightBrace">
          <a:avLst>
            <a:gd name="adj1" fmla="val 178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2705</xdr:row>
      <xdr:rowOff>19050</xdr:rowOff>
    </xdr:from>
    <xdr:to>
      <xdr:col>3</xdr:col>
      <xdr:colOff>361950</xdr:colOff>
      <xdr:row>2706</xdr:row>
      <xdr:rowOff>133350</xdr:rowOff>
    </xdr:to>
    <xdr:sp macro="" textlink="">
      <xdr:nvSpPr>
        <xdr:cNvPr id="274" name="AutoShape 575"/>
        <xdr:cNvSpPr>
          <a:spLocks/>
        </xdr:cNvSpPr>
      </xdr:nvSpPr>
      <xdr:spPr bwMode="auto">
        <a:xfrm>
          <a:off x="3752850" y="360921300"/>
          <a:ext cx="104775" cy="247650"/>
        </a:xfrm>
        <a:prstGeom prst="rightBrace">
          <a:avLst>
            <a:gd name="adj1" fmla="val 185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2711</xdr:row>
      <xdr:rowOff>19050</xdr:rowOff>
    </xdr:from>
    <xdr:to>
      <xdr:col>4</xdr:col>
      <xdr:colOff>0</xdr:colOff>
      <xdr:row>2712</xdr:row>
      <xdr:rowOff>133350</xdr:rowOff>
    </xdr:to>
    <xdr:sp macro="" textlink="">
      <xdr:nvSpPr>
        <xdr:cNvPr id="275" name="AutoShape 575"/>
        <xdr:cNvSpPr>
          <a:spLocks/>
        </xdr:cNvSpPr>
      </xdr:nvSpPr>
      <xdr:spPr bwMode="auto">
        <a:xfrm>
          <a:off x="3752850" y="361721400"/>
          <a:ext cx="114300" cy="247650"/>
        </a:xfrm>
        <a:prstGeom prst="rightBrace">
          <a:avLst>
            <a:gd name="adj1" fmla="val 17022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2718</xdr:row>
      <xdr:rowOff>19050</xdr:rowOff>
    </xdr:from>
    <xdr:to>
      <xdr:col>3</xdr:col>
      <xdr:colOff>352425</xdr:colOff>
      <xdr:row>2719</xdr:row>
      <xdr:rowOff>133350</xdr:rowOff>
    </xdr:to>
    <xdr:sp macro="" textlink="">
      <xdr:nvSpPr>
        <xdr:cNvPr id="276" name="AutoShape 575"/>
        <xdr:cNvSpPr>
          <a:spLocks/>
        </xdr:cNvSpPr>
      </xdr:nvSpPr>
      <xdr:spPr bwMode="auto">
        <a:xfrm>
          <a:off x="3752850" y="362654850"/>
          <a:ext cx="95250" cy="247650"/>
        </a:xfrm>
        <a:prstGeom prst="rightBrace">
          <a:avLst>
            <a:gd name="adj1" fmla="val 2042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2722</xdr:row>
      <xdr:rowOff>19050</xdr:rowOff>
    </xdr:from>
    <xdr:to>
      <xdr:col>3</xdr:col>
      <xdr:colOff>361950</xdr:colOff>
      <xdr:row>2723</xdr:row>
      <xdr:rowOff>133350</xdr:rowOff>
    </xdr:to>
    <xdr:sp macro="" textlink="">
      <xdr:nvSpPr>
        <xdr:cNvPr id="277" name="AutoShape 575"/>
        <xdr:cNvSpPr>
          <a:spLocks/>
        </xdr:cNvSpPr>
      </xdr:nvSpPr>
      <xdr:spPr bwMode="auto">
        <a:xfrm>
          <a:off x="3752850" y="363188250"/>
          <a:ext cx="104775" cy="247650"/>
        </a:xfrm>
        <a:prstGeom prst="rightBrace">
          <a:avLst>
            <a:gd name="adj1" fmla="val 185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2731</xdr:row>
      <xdr:rowOff>19050</xdr:rowOff>
    </xdr:from>
    <xdr:to>
      <xdr:col>3</xdr:col>
      <xdr:colOff>352425</xdr:colOff>
      <xdr:row>2732</xdr:row>
      <xdr:rowOff>133350</xdr:rowOff>
    </xdr:to>
    <xdr:sp macro="" textlink="">
      <xdr:nvSpPr>
        <xdr:cNvPr id="278" name="AutoShape 575"/>
        <xdr:cNvSpPr>
          <a:spLocks/>
        </xdr:cNvSpPr>
      </xdr:nvSpPr>
      <xdr:spPr bwMode="auto">
        <a:xfrm>
          <a:off x="3743325" y="364388400"/>
          <a:ext cx="104775" cy="247650"/>
        </a:xfrm>
        <a:prstGeom prst="rightBrace">
          <a:avLst>
            <a:gd name="adj1" fmla="val 18482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2734</xdr:row>
      <xdr:rowOff>19050</xdr:rowOff>
    </xdr:from>
    <xdr:to>
      <xdr:col>3</xdr:col>
      <xdr:colOff>352425</xdr:colOff>
      <xdr:row>2735</xdr:row>
      <xdr:rowOff>133350</xdr:rowOff>
    </xdr:to>
    <xdr:sp macro="" textlink="">
      <xdr:nvSpPr>
        <xdr:cNvPr id="279" name="AutoShape 575"/>
        <xdr:cNvSpPr>
          <a:spLocks/>
        </xdr:cNvSpPr>
      </xdr:nvSpPr>
      <xdr:spPr bwMode="auto">
        <a:xfrm>
          <a:off x="3743325" y="364788450"/>
          <a:ext cx="104775" cy="247650"/>
        </a:xfrm>
        <a:prstGeom prst="rightBrace">
          <a:avLst>
            <a:gd name="adj1" fmla="val 185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2750</xdr:row>
      <xdr:rowOff>0</xdr:rowOff>
    </xdr:from>
    <xdr:to>
      <xdr:col>3</xdr:col>
      <xdr:colOff>361950</xdr:colOff>
      <xdr:row>2751</xdr:row>
      <xdr:rowOff>114300</xdr:rowOff>
    </xdr:to>
    <xdr:sp macro="" textlink="">
      <xdr:nvSpPr>
        <xdr:cNvPr id="280" name="AutoShape 575"/>
        <xdr:cNvSpPr>
          <a:spLocks/>
        </xdr:cNvSpPr>
      </xdr:nvSpPr>
      <xdr:spPr bwMode="auto">
        <a:xfrm>
          <a:off x="3752850" y="366903000"/>
          <a:ext cx="104775" cy="247650"/>
        </a:xfrm>
        <a:prstGeom prst="rightBrace">
          <a:avLst>
            <a:gd name="adj1" fmla="val 185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2764</xdr:row>
      <xdr:rowOff>19050</xdr:rowOff>
    </xdr:from>
    <xdr:to>
      <xdr:col>4</xdr:col>
      <xdr:colOff>0</xdr:colOff>
      <xdr:row>2765</xdr:row>
      <xdr:rowOff>123825</xdr:rowOff>
    </xdr:to>
    <xdr:sp macro="" textlink="">
      <xdr:nvSpPr>
        <xdr:cNvPr id="281" name="AutoShape 575"/>
        <xdr:cNvSpPr>
          <a:spLocks/>
        </xdr:cNvSpPr>
      </xdr:nvSpPr>
      <xdr:spPr bwMode="auto">
        <a:xfrm>
          <a:off x="3752850" y="368788950"/>
          <a:ext cx="114300" cy="238125"/>
        </a:xfrm>
        <a:prstGeom prst="rightBrace">
          <a:avLst>
            <a:gd name="adj1" fmla="val 1636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2767</xdr:row>
      <xdr:rowOff>19050</xdr:rowOff>
    </xdr:from>
    <xdr:to>
      <xdr:col>3</xdr:col>
      <xdr:colOff>352425</xdr:colOff>
      <xdr:row>2768</xdr:row>
      <xdr:rowOff>123825</xdr:rowOff>
    </xdr:to>
    <xdr:sp macro="" textlink="">
      <xdr:nvSpPr>
        <xdr:cNvPr id="282" name="AutoShape 575"/>
        <xdr:cNvSpPr>
          <a:spLocks/>
        </xdr:cNvSpPr>
      </xdr:nvSpPr>
      <xdr:spPr bwMode="auto">
        <a:xfrm>
          <a:off x="3752850" y="369189000"/>
          <a:ext cx="95250" cy="238125"/>
        </a:xfrm>
        <a:prstGeom prst="rightBrace">
          <a:avLst>
            <a:gd name="adj1" fmla="val 1954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2780</xdr:row>
      <xdr:rowOff>19050</xdr:rowOff>
    </xdr:from>
    <xdr:to>
      <xdr:col>3</xdr:col>
      <xdr:colOff>352425</xdr:colOff>
      <xdr:row>2781</xdr:row>
      <xdr:rowOff>123825</xdr:rowOff>
    </xdr:to>
    <xdr:sp macro="" textlink="">
      <xdr:nvSpPr>
        <xdr:cNvPr id="283" name="AutoShape 575"/>
        <xdr:cNvSpPr>
          <a:spLocks/>
        </xdr:cNvSpPr>
      </xdr:nvSpPr>
      <xdr:spPr bwMode="auto">
        <a:xfrm>
          <a:off x="3752850" y="370922550"/>
          <a:ext cx="95250" cy="238125"/>
        </a:xfrm>
        <a:prstGeom prst="rightBrace">
          <a:avLst>
            <a:gd name="adj1" fmla="val 1964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2791</xdr:row>
      <xdr:rowOff>19050</xdr:rowOff>
    </xdr:from>
    <xdr:to>
      <xdr:col>3</xdr:col>
      <xdr:colOff>352425</xdr:colOff>
      <xdr:row>2793</xdr:row>
      <xdr:rowOff>114300</xdr:rowOff>
    </xdr:to>
    <xdr:sp macro="" textlink="">
      <xdr:nvSpPr>
        <xdr:cNvPr id="284" name="AutoShape 610"/>
        <xdr:cNvSpPr>
          <a:spLocks/>
        </xdr:cNvSpPr>
      </xdr:nvSpPr>
      <xdr:spPr bwMode="auto">
        <a:xfrm>
          <a:off x="3752850" y="372389400"/>
          <a:ext cx="95250" cy="361950"/>
        </a:xfrm>
        <a:prstGeom prst="rightBrace">
          <a:avLst>
            <a:gd name="adj1" fmla="val 166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2796</xdr:row>
      <xdr:rowOff>38100</xdr:rowOff>
    </xdr:from>
    <xdr:to>
      <xdr:col>3</xdr:col>
      <xdr:colOff>361950</xdr:colOff>
      <xdr:row>2798</xdr:row>
      <xdr:rowOff>133350</xdr:rowOff>
    </xdr:to>
    <xdr:sp macro="" textlink="">
      <xdr:nvSpPr>
        <xdr:cNvPr id="285" name="AutoShape 610"/>
        <xdr:cNvSpPr>
          <a:spLocks/>
        </xdr:cNvSpPr>
      </xdr:nvSpPr>
      <xdr:spPr bwMode="auto">
        <a:xfrm>
          <a:off x="3762375" y="373075200"/>
          <a:ext cx="95250" cy="361950"/>
        </a:xfrm>
        <a:prstGeom prst="rightBrace">
          <a:avLst>
            <a:gd name="adj1" fmla="val 167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2799</xdr:row>
      <xdr:rowOff>19050</xdr:rowOff>
    </xdr:from>
    <xdr:to>
      <xdr:col>3</xdr:col>
      <xdr:colOff>361950</xdr:colOff>
      <xdr:row>2801</xdr:row>
      <xdr:rowOff>114300</xdr:rowOff>
    </xdr:to>
    <xdr:sp macro="" textlink="">
      <xdr:nvSpPr>
        <xdr:cNvPr id="286" name="AutoShape 610"/>
        <xdr:cNvSpPr>
          <a:spLocks/>
        </xdr:cNvSpPr>
      </xdr:nvSpPr>
      <xdr:spPr bwMode="auto">
        <a:xfrm>
          <a:off x="3762375" y="373456200"/>
          <a:ext cx="95250" cy="361950"/>
        </a:xfrm>
        <a:prstGeom prst="rightBrace">
          <a:avLst>
            <a:gd name="adj1" fmla="val 167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2806</xdr:row>
      <xdr:rowOff>19050</xdr:rowOff>
    </xdr:from>
    <xdr:to>
      <xdr:col>3</xdr:col>
      <xdr:colOff>361950</xdr:colOff>
      <xdr:row>2807</xdr:row>
      <xdr:rowOff>123825</xdr:rowOff>
    </xdr:to>
    <xdr:sp macro="" textlink="">
      <xdr:nvSpPr>
        <xdr:cNvPr id="287" name="AutoShape 575"/>
        <xdr:cNvSpPr>
          <a:spLocks/>
        </xdr:cNvSpPr>
      </xdr:nvSpPr>
      <xdr:spPr bwMode="auto">
        <a:xfrm>
          <a:off x="3752850" y="374389650"/>
          <a:ext cx="104775" cy="238125"/>
        </a:xfrm>
        <a:prstGeom prst="rightBrace">
          <a:avLst>
            <a:gd name="adj1" fmla="val 178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2812</xdr:row>
      <xdr:rowOff>19050</xdr:rowOff>
    </xdr:from>
    <xdr:to>
      <xdr:col>3</xdr:col>
      <xdr:colOff>361950</xdr:colOff>
      <xdr:row>2813</xdr:row>
      <xdr:rowOff>133350</xdr:rowOff>
    </xdr:to>
    <xdr:sp macro="" textlink="">
      <xdr:nvSpPr>
        <xdr:cNvPr id="288" name="AutoShape 575"/>
        <xdr:cNvSpPr>
          <a:spLocks/>
        </xdr:cNvSpPr>
      </xdr:nvSpPr>
      <xdr:spPr bwMode="auto">
        <a:xfrm>
          <a:off x="3752850" y="375189750"/>
          <a:ext cx="104775" cy="247650"/>
        </a:xfrm>
        <a:prstGeom prst="rightBrace">
          <a:avLst>
            <a:gd name="adj1" fmla="val 185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2839</xdr:row>
      <xdr:rowOff>19050</xdr:rowOff>
    </xdr:from>
    <xdr:to>
      <xdr:col>3</xdr:col>
      <xdr:colOff>361950</xdr:colOff>
      <xdr:row>2840</xdr:row>
      <xdr:rowOff>133350</xdr:rowOff>
    </xdr:to>
    <xdr:sp macro="" textlink="">
      <xdr:nvSpPr>
        <xdr:cNvPr id="289" name="AutoShape 575"/>
        <xdr:cNvSpPr>
          <a:spLocks/>
        </xdr:cNvSpPr>
      </xdr:nvSpPr>
      <xdr:spPr bwMode="auto">
        <a:xfrm>
          <a:off x="3752850" y="378790200"/>
          <a:ext cx="104775" cy="247650"/>
        </a:xfrm>
        <a:prstGeom prst="rightBrace">
          <a:avLst>
            <a:gd name="adj1" fmla="val 185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2843</xdr:row>
      <xdr:rowOff>9525</xdr:rowOff>
    </xdr:from>
    <xdr:to>
      <xdr:col>3</xdr:col>
      <xdr:colOff>361950</xdr:colOff>
      <xdr:row>2844</xdr:row>
      <xdr:rowOff>114300</xdr:rowOff>
    </xdr:to>
    <xdr:sp macro="" textlink="">
      <xdr:nvSpPr>
        <xdr:cNvPr id="290" name="AutoShape 575"/>
        <xdr:cNvSpPr>
          <a:spLocks/>
        </xdr:cNvSpPr>
      </xdr:nvSpPr>
      <xdr:spPr bwMode="auto">
        <a:xfrm>
          <a:off x="3752850" y="379314075"/>
          <a:ext cx="104775" cy="238125"/>
        </a:xfrm>
        <a:prstGeom prst="rightBrace">
          <a:avLst>
            <a:gd name="adj1" fmla="val 178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2865</xdr:row>
      <xdr:rowOff>19050</xdr:rowOff>
    </xdr:from>
    <xdr:to>
      <xdr:col>3</xdr:col>
      <xdr:colOff>361950</xdr:colOff>
      <xdr:row>2866</xdr:row>
      <xdr:rowOff>123825</xdr:rowOff>
    </xdr:to>
    <xdr:sp macro="" textlink="">
      <xdr:nvSpPr>
        <xdr:cNvPr id="291" name="AutoShape 575"/>
        <xdr:cNvSpPr>
          <a:spLocks/>
        </xdr:cNvSpPr>
      </xdr:nvSpPr>
      <xdr:spPr bwMode="auto">
        <a:xfrm>
          <a:off x="3752850" y="382257300"/>
          <a:ext cx="104775" cy="238125"/>
        </a:xfrm>
        <a:prstGeom prst="rightBrace">
          <a:avLst>
            <a:gd name="adj1" fmla="val 178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2887</xdr:row>
      <xdr:rowOff>19050</xdr:rowOff>
    </xdr:from>
    <xdr:to>
      <xdr:col>3</xdr:col>
      <xdr:colOff>352425</xdr:colOff>
      <xdr:row>2888</xdr:row>
      <xdr:rowOff>133350</xdr:rowOff>
    </xdr:to>
    <xdr:sp macro="" textlink="">
      <xdr:nvSpPr>
        <xdr:cNvPr id="292" name="AutoShape 575"/>
        <xdr:cNvSpPr>
          <a:spLocks/>
        </xdr:cNvSpPr>
      </xdr:nvSpPr>
      <xdr:spPr bwMode="auto">
        <a:xfrm>
          <a:off x="3743325" y="385191000"/>
          <a:ext cx="104775" cy="247650"/>
        </a:xfrm>
        <a:prstGeom prst="rightBrace">
          <a:avLst>
            <a:gd name="adj1" fmla="val 185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2890</xdr:row>
      <xdr:rowOff>9525</xdr:rowOff>
    </xdr:from>
    <xdr:to>
      <xdr:col>4</xdr:col>
      <xdr:colOff>0</xdr:colOff>
      <xdr:row>2891</xdr:row>
      <xdr:rowOff>114300</xdr:rowOff>
    </xdr:to>
    <xdr:sp macro="" textlink="">
      <xdr:nvSpPr>
        <xdr:cNvPr id="293" name="AutoShape 575"/>
        <xdr:cNvSpPr>
          <a:spLocks/>
        </xdr:cNvSpPr>
      </xdr:nvSpPr>
      <xdr:spPr bwMode="auto">
        <a:xfrm>
          <a:off x="3752850" y="385581525"/>
          <a:ext cx="114300" cy="238125"/>
        </a:xfrm>
        <a:prstGeom prst="rightBrace">
          <a:avLst>
            <a:gd name="adj1" fmla="val 1636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2894</xdr:row>
      <xdr:rowOff>19050</xdr:rowOff>
    </xdr:from>
    <xdr:to>
      <xdr:col>4</xdr:col>
      <xdr:colOff>0</xdr:colOff>
      <xdr:row>2895</xdr:row>
      <xdr:rowOff>123825</xdr:rowOff>
    </xdr:to>
    <xdr:sp macro="" textlink="">
      <xdr:nvSpPr>
        <xdr:cNvPr id="294" name="AutoShape 575"/>
        <xdr:cNvSpPr>
          <a:spLocks/>
        </xdr:cNvSpPr>
      </xdr:nvSpPr>
      <xdr:spPr bwMode="auto">
        <a:xfrm>
          <a:off x="3752850" y="386124450"/>
          <a:ext cx="114300" cy="238125"/>
        </a:xfrm>
        <a:prstGeom prst="rightBrace">
          <a:avLst>
            <a:gd name="adj1" fmla="val 1636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2903</xdr:row>
      <xdr:rowOff>19050</xdr:rowOff>
    </xdr:from>
    <xdr:to>
      <xdr:col>3</xdr:col>
      <xdr:colOff>361950</xdr:colOff>
      <xdr:row>2904</xdr:row>
      <xdr:rowOff>133350</xdr:rowOff>
    </xdr:to>
    <xdr:sp macro="" textlink="">
      <xdr:nvSpPr>
        <xdr:cNvPr id="295" name="AutoShape 575"/>
        <xdr:cNvSpPr>
          <a:spLocks/>
        </xdr:cNvSpPr>
      </xdr:nvSpPr>
      <xdr:spPr bwMode="auto">
        <a:xfrm>
          <a:off x="3752850" y="387324600"/>
          <a:ext cx="104775" cy="247650"/>
        </a:xfrm>
        <a:prstGeom prst="rightBrace">
          <a:avLst>
            <a:gd name="adj1" fmla="val 185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2906</xdr:row>
      <xdr:rowOff>19050</xdr:rowOff>
    </xdr:from>
    <xdr:to>
      <xdr:col>3</xdr:col>
      <xdr:colOff>361950</xdr:colOff>
      <xdr:row>2907</xdr:row>
      <xdr:rowOff>123825</xdr:rowOff>
    </xdr:to>
    <xdr:sp macro="" textlink="">
      <xdr:nvSpPr>
        <xdr:cNvPr id="296" name="AutoShape 575"/>
        <xdr:cNvSpPr>
          <a:spLocks/>
        </xdr:cNvSpPr>
      </xdr:nvSpPr>
      <xdr:spPr bwMode="auto">
        <a:xfrm>
          <a:off x="3752850" y="387724650"/>
          <a:ext cx="104775" cy="238125"/>
        </a:xfrm>
        <a:prstGeom prst="rightBrace">
          <a:avLst>
            <a:gd name="adj1" fmla="val 178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2914</xdr:row>
      <xdr:rowOff>0</xdr:rowOff>
    </xdr:from>
    <xdr:to>
      <xdr:col>3</xdr:col>
      <xdr:colOff>361950</xdr:colOff>
      <xdr:row>2915</xdr:row>
      <xdr:rowOff>114300</xdr:rowOff>
    </xdr:to>
    <xdr:sp macro="" textlink="">
      <xdr:nvSpPr>
        <xdr:cNvPr id="297" name="AutoShape 575"/>
        <xdr:cNvSpPr>
          <a:spLocks/>
        </xdr:cNvSpPr>
      </xdr:nvSpPr>
      <xdr:spPr bwMode="auto">
        <a:xfrm>
          <a:off x="3752850" y="388772400"/>
          <a:ext cx="104775" cy="247650"/>
        </a:xfrm>
        <a:prstGeom prst="rightBrace">
          <a:avLst>
            <a:gd name="adj1" fmla="val 185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2923</xdr:row>
      <xdr:rowOff>19050</xdr:rowOff>
    </xdr:from>
    <xdr:to>
      <xdr:col>3</xdr:col>
      <xdr:colOff>361950</xdr:colOff>
      <xdr:row>2924</xdr:row>
      <xdr:rowOff>133350</xdr:rowOff>
    </xdr:to>
    <xdr:sp macro="" textlink="">
      <xdr:nvSpPr>
        <xdr:cNvPr id="298" name="AutoShape 575"/>
        <xdr:cNvSpPr>
          <a:spLocks/>
        </xdr:cNvSpPr>
      </xdr:nvSpPr>
      <xdr:spPr bwMode="auto">
        <a:xfrm>
          <a:off x="3752850" y="389991600"/>
          <a:ext cx="104775" cy="247650"/>
        </a:xfrm>
        <a:prstGeom prst="rightBrace">
          <a:avLst>
            <a:gd name="adj1" fmla="val 185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2943</xdr:row>
      <xdr:rowOff>19050</xdr:rowOff>
    </xdr:from>
    <xdr:to>
      <xdr:col>4</xdr:col>
      <xdr:colOff>0</xdr:colOff>
      <xdr:row>2945</xdr:row>
      <xdr:rowOff>0</xdr:rowOff>
    </xdr:to>
    <xdr:sp macro="" textlink="">
      <xdr:nvSpPr>
        <xdr:cNvPr id="299" name="AutoShape 575"/>
        <xdr:cNvSpPr>
          <a:spLocks/>
        </xdr:cNvSpPr>
      </xdr:nvSpPr>
      <xdr:spPr bwMode="auto">
        <a:xfrm>
          <a:off x="3752850" y="392658600"/>
          <a:ext cx="114300" cy="247650"/>
        </a:xfrm>
        <a:prstGeom prst="rightBrace">
          <a:avLst>
            <a:gd name="adj1" fmla="val 17022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2945</xdr:row>
      <xdr:rowOff>19050</xdr:rowOff>
    </xdr:from>
    <xdr:to>
      <xdr:col>4</xdr:col>
      <xdr:colOff>9525</xdr:colOff>
      <xdr:row>2946</xdr:row>
      <xdr:rowOff>133350</xdr:rowOff>
    </xdr:to>
    <xdr:sp macro="" textlink="">
      <xdr:nvSpPr>
        <xdr:cNvPr id="300" name="AutoShape 575"/>
        <xdr:cNvSpPr>
          <a:spLocks/>
        </xdr:cNvSpPr>
      </xdr:nvSpPr>
      <xdr:spPr bwMode="auto">
        <a:xfrm>
          <a:off x="3762375" y="392925300"/>
          <a:ext cx="114300" cy="247650"/>
        </a:xfrm>
        <a:prstGeom prst="rightBrace">
          <a:avLst>
            <a:gd name="adj1" fmla="val 17022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2951</xdr:row>
      <xdr:rowOff>19050</xdr:rowOff>
    </xdr:from>
    <xdr:to>
      <xdr:col>3</xdr:col>
      <xdr:colOff>361950</xdr:colOff>
      <xdr:row>2952</xdr:row>
      <xdr:rowOff>123825</xdr:rowOff>
    </xdr:to>
    <xdr:sp macro="" textlink="">
      <xdr:nvSpPr>
        <xdr:cNvPr id="301" name="AutoShape 575"/>
        <xdr:cNvSpPr>
          <a:spLocks/>
        </xdr:cNvSpPr>
      </xdr:nvSpPr>
      <xdr:spPr bwMode="auto">
        <a:xfrm>
          <a:off x="3752850" y="393725400"/>
          <a:ext cx="104775" cy="238125"/>
        </a:xfrm>
        <a:prstGeom prst="rightBrace">
          <a:avLst>
            <a:gd name="adj1" fmla="val 178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2955</xdr:row>
      <xdr:rowOff>19050</xdr:rowOff>
    </xdr:from>
    <xdr:to>
      <xdr:col>3</xdr:col>
      <xdr:colOff>361950</xdr:colOff>
      <xdr:row>2956</xdr:row>
      <xdr:rowOff>123825</xdr:rowOff>
    </xdr:to>
    <xdr:sp macro="" textlink="">
      <xdr:nvSpPr>
        <xdr:cNvPr id="302" name="AutoShape 575"/>
        <xdr:cNvSpPr>
          <a:spLocks/>
        </xdr:cNvSpPr>
      </xdr:nvSpPr>
      <xdr:spPr bwMode="auto">
        <a:xfrm>
          <a:off x="3752850" y="394258800"/>
          <a:ext cx="104775" cy="238125"/>
        </a:xfrm>
        <a:prstGeom prst="rightBrace">
          <a:avLst>
            <a:gd name="adj1" fmla="val 178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2960</xdr:row>
      <xdr:rowOff>19050</xdr:rowOff>
    </xdr:from>
    <xdr:to>
      <xdr:col>3</xdr:col>
      <xdr:colOff>361950</xdr:colOff>
      <xdr:row>2961</xdr:row>
      <xdr:rowOff>133350</xdr:rowOff>
    </xdr:to>
    <xdr:sp macro="" textlink="">
      <xdr:nvSpPr>
        <xdr:cNvPr id="303" name="AutoShape 575"/>
        <xdr:cNvSpPr>
          <a:spLocks/>
        </xdr:cNvSpPr>
      </xdr:nvSpPr>
      <xdr:spPr bwMode="auto">
        <a:xfrm>
          <a:off x="3752850" y="394925550"/>
          <a:ext cx="104775" cy="247650"/>
        </a:xfrm>
        <a:prstGeom prst="rightBrace">
          <a:avLst>
            <a:gd name="adj1" fmla="val 185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2962</xdr:row>
      <xdr:rowOff>19050</xdr:rowOff>
    </xdr:from>
    <xdr:to>
      <xdr:col>3</xdr:col>
      <xdr:colOff>361950</xdr:colOff>
      <xdr:row>2964</xdr:row>
      <xdr:rowOff>9525</xdr:rowOff>
    </xdr:to>
    <xdr:sp macro="" textlink="">
      <xdr:nvSpPr>
        <xdr:cNvPr id="304" name="AutoShape 575"/>
        <xdr:cNvSpPr>
          <a:spLocks/>
        </xdr:cNvSpPr>
      </xdr:nvSpPr>
      <xdr:spPr bwMode="auto">
        <a:xfrm>
          <a:off x="3752850" y="395192250"/>
          <a:ext cx="104775" cy="257175"/>
        </a:xfrm>
        <a:prstGeom prst="rightBrace">
          <a:avLst>
            <a:gd name="adj1" fmla="val 1928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2974</xdr:row>
      <xdr:rowOff>19050</xdr:rowOff>
    </xdr:from>
    <xdr:to>
      <xdr:col>3</xdr:col>
      <xdr:colOff>361950</xdr:colOff>
      <xdr:row>2976</xdr:row>
      <xdr:rowOff>0</xdr:rowOff>
    </xdr:to>
    <xdr:sp macro="" textlink="">
      <xdr:nvSpPr>
        <xdr:cNvPr id="305" name="AutoShape 575"/>
        <xdr:cNvSpPr>
          <a:spLocks/>
        </xdr:cNvSpPr>
      </xdr:nvSpPr>
      <xdr:spPr bwMode="auto">
        <a:xfrm>
          <a:off x="3752850" y="396792450"/>
          <a:ext cx="104775" cy="247650"/>
        </a:xfrm>
        <a:prstGeom prst="rightBrace">
          <a:avLst>
            <a:gd name="adj1" fmla="val 1857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2976</xdr:row>
      <xdr:rowOff>9525</xdr:rowOff>
    </xdr:from>
    <xdr:to>
      <xdr:col>3</xdr:col>
      <xdr:colOff>361950</xdr:colOff>
      <xdr:row>2977</xdr:row>
      <xdr:rowOff>114300</xdr:rowOff>
    </xdr:to>
    <xdr:sp macro="" textlink="">
      <xdr:nvSpPr>
        <xdr:cNvPr id="306" name="AutoShape 575"/>
        <xdr:cNvSpPr>
          <a:spLocks/>
        </xdr:cNvSpPr>
      </xdr:nvSpPr>
      <xdr:spPr bwMode="auto">
        <a:xfrm>
          <a:off x="3752850" y="397049625"/>
          <a:ext cx="104775" cy="238125"/>
        </a:xfrm>
        <a:prstGeom prst="rightBrace">
          <a:avLst>
            <a:gd name="adj1" fmla="val 1785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2987</xdr:row>
      <xdr:rowOff>19050</xdr:rowOff>
    </xdr:from>
    <xdr:to>
      <xdr:col>3</xdr:col>
      <xdr:colOff>361950</xdr:colOff>
      <xdr:row>2988</xdr:row>
      <xdr:rowOff>123825</xdr:rowOff>
    </xdr:to>
    <xdr:sp macro="" textlink="">
      <xdr:nvSpPr>
        <xdr:cNvPr id="307" name="AutoShape 575"/>
        <xdr:cNvSpPr>
          <a:spLocks/>
        </xdr:cNvSpPr>
      </xdr:nvSpPr>
      <xdr:spPr bwMode="auto">
        <a:xfrm>
          <a:off x="3752850" y="398526000"/>
          <a:ext cx="104775" cy="238125"/>
        </a:xfrm>
        <a:prstGeom prst="rightBrace">
          <a:avLst>
            <a:gd name="adj1" fmla="val 1777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2995</xdr:row>
      <xdr:rowOff>19050</xdr:rowOff>
    </xdr:from>
    <xdr:to>
      <xdr:col>3</xdr:col>
      <xdr:colOff>352425</xdr:colOff>
      <xdr:row>2996</xdr:row>
      <xdr:rowOff>133350</xdr:rowOff>
    </xdr:to>
    <xdr:sp macro="" textlink="">
      <xdr:nvSpPr>
        <xdr:cNvPr id="308" name="AutoShape 575"/>
        <xdr:cNvSpPr>
          <a:spLocks/>
        </xdr:cNvSpPr>
      </xdr:nvSpPr>
      <xdr:spPr bwMode="auto">
        <a:xfrm>
          <a:off x="3752850" y="399592800"/>
          <a:ext cx="95250" cy="247650"/>
        </a:xfrm>
        <a:prstGeom prst="rightBrace">
          <a:avLst>
            <a:gd name="adj1" fmla="val 2042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3002</xdr:row>
      <xdr:rowOff>19050</xdr:rowOff>
    </xdr:from>
    <xdr:to>
      <xdr:col>3</xdr:col>
      <xdr:colOff>352425</xdr:colOff>
      <xdr:row>3004</xdr:row>
      <xdr:rowOff>0</xdr:rowOff>
    </xdr:to>
    <xdr:sp macro="" textlink="">
      <xdr:nvSpPr>
        <xdr:cNvPr id="309" name="AutoShape 575"/>
        <xdr:cNvSpPr>
          <a:spLocks/>
        </xdr:cNvSpPr>
      </xdr:nvSpPr>
      <xdr:spPr bwMode="auto">
        <a:xfrm>
          <a:off x="3762375" y="400526250"/>
          <a:ext cx="85725" cy="247650"/>
        </a:xfrm>
        <a:prstGeom prst="rightBrace">
          <a:avLst>
            <a:gd name="adj1" fmla="val 1753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3011</xdr:row>
      <xdr:rowOff>19050</xdr:rowOff>
    </xdr:from>
    <xdr:to>
      <xdr:col>3</xdr:col>
      <xdr:colOff>352425</xdr:colOff>
      <xdr:row>3012</xdr:row>
      <xdr:rowOff>133350</xdr:rowOff>
    </xdr:to>
    <xdr:sp macro="" textlink="">
      <xdr:nvSpPr>
        <xdr:cNvPr id="310" name="AutoShape 575"/>
        <xdr:cNvSpPr>
          <a:spLocks/>
        </xdr:cNvSpPr>
      </xdr:nvSpPr>
      <xdr:spPr bwMode="auto">
        <a:xfrm>
          <a:off x="3762375" y="401726400"/>
          <a:ext cx="85725" cy="247650"/>
        </a:xfrm>
        <a:prstGeom prst="rightBrace">
          <a:avLst>
            <a:gd name="adj1" fmla="val 1753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3016</xdr:row>
      <xdr:rowOff>19050</xdr:rowOff>
    </xdr:from>
    <xdr:to>
      <xdr:col>3</xdr:col>
      <xdr:colOff>352425</xdr:colOff>
      <xdr:row>3018</xdr:row>
      <xdr:rowOff>133350</xdr:rowOff>
    </xdr:to>
    <xdr:sp macro="" textlink="">
      <xdr:nvSpPr>
        <xdr:cNvPr id="311" name="AutoShape 7"/>
        <xdr:cNvSpPr>
          <a:spLocks/>
        </xdr:cNvSpPr>
      </xdr:nvSpPr>
      <xdr:spPr bwMode="auto">
        <a:xfrm>
          <a:off x="3752850" y="402393150"/>
          <a:ext cx="95250" cy="381000"/>
        </a:xfrm>
        <a:prstGeom prst="rightBrace">
          <a:avLst>
            <a:gd name="adj1" fmla="val 15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3019</xdr:row>
      <xdr:rowOff>19050</xdr:rowOff>
    </xdr:from>
    <xdr:to>
      <xdr:col>3</xdr:col>
      <xdr:colOff>361950</xdr:colOff>
      <xdr:row>3021</xdr:row>
      <xdr:rowOff>133350</xdr:rowOff>
    </xdr:to>
    <xdr:sp macro="" textlink="">
      <xdr:nvSpPr>
        <xdr:cNvPr id="312" name="AutoShape 7"/>
        <xdr:cNvSpPr>
          <a:spLocks/>
        </xdr:cNvSpPr>
      </xdr:nvSpPr>
      <xdr:spPr bwMode="auto">
        <a:xfrm>
          <a:off x="3762375" y="402793200"/>
          <a:ext cx="95250" cy="381000"/>
        </a:xfrm>
        <a:prstGeom prst="rightBrace">
          <a:avLst>
            <a:gd name="adj1" fmla="val 15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3026</xdr:row>
      <xdr:rowOff>19050</xdr:rowOff>
    </xdr:from>
    <xdr:to>
      <xdr:col>3</xdr:col>
      <xdr:colOff>361950</xdr:colOff>
      <xdr:row>3028</xdr:row>
      <xdr:rowOff>9525</xdr:rowOff>
    </xdr:to>
    <xdr:sp macro="" textlink="">
      <xdr:nvSpPr>
        <xdr:cNvPr id="313" name="AutoShape 575"/>
        <xdr:cNvSpPr>
          <a:spLocks/>
        </xdr:cNvSpPr>
      </xdr:nvSpPr>
      <xdr:spPr bwMode="auto">
        <a:xfrm>
          <a:off x="3771900" y="403726650"/>
          <a:ext cx="85725" cy="257175"/>
        </a:xfrm>
        <a:prstGeom prst="rightBrace">
          <a:avLst>
            <a:gd name="adj1" fmla="val 1820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3035</xdr:row>
      <xdr:rowOff>9525</xdr:rowOff>
    </xdr:from>
    <xdr:to>
      <xdr:col>3</xdr:col>
      <xdr:colOff>361950</xdr:colOff>
      <xdr:row>3036</xdr:row>
      <xdr:rowOff>123825</xdr:rowOff>
    </xdr:to>
    <xdr:sp macro="" textlink="">
      <xdr:nvSpPr>
        <xdr:cNvPr id="314" name="AutoShape 575"/>
        <xdr:cNvSpPr>
          <a:spLocks/>
        </xdr:cNvSpPr>
      </xdr:nvSpPr>
      <xdr:spPr bwMode="auto">
        <a:xfrm>
          <a:off x="3771900" y="404917275"/>
          <a:ext cx="85725" cy="247650"/>
        </a:xfrm>
        <a:prstGeom prst="rightBrace">
          <a:avLst>
            <a:gd name="adj1" fmla="val 1753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3037</xdr:row>
      <xdr:rowOff>19050</xdr:rowOff>
    </xdr:from>
    <xdr:to>
      <xdr:col>3</xdr:col>
      <xdr:colOff>371475</xdr:colOff>
      <xdr:row>3038</xdr:row>
      <xdr:rowOff>133350</xdr:rowOff>
    </xdr:to>
    <xdr:sp macro="" textlink="">
      <xdr:nvSpPr>
        <xdr:cNvPr id="315" name="AutoShape 575"/>
        <xdr:cNvSpPr>
          <a:spLocks/>
        </xdr:cNvSpPr>
      </xdr:nvSpPr>
      <xdr:spPr bwMode="auto">
        <a:xfrm>
          <a:off x="3781425" y="405193500"/>
          <a:ext cx="85725" cy="247650"/>
        </a:xfrm>
        <a:prstGeom prst="rightBrace">
          <a:avLst>
            <a:gd name="adj1" fmla="val 1753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3039</xdr:row>
      <xdr:rowOff>19050</xdr:rowOff>
    </xdr:from>
    <xdr:to>
      <xdr:col>3</xdr:col>
      <xdr:colOff>371475</xdr:colOff>
      <xdr:row>3040</xdr:row>
      <xdr:rowOff>133350</xdr:rowOff>
    </xdr:to>
    <xdr:sp macro="" textlink="">
      <xdr:nvSpPr>
        <xdr:cNvPr id="316" name="AutoShape 575"/>
        <xdr:cNvSpPr>
          <a:spLocks/>
        </xdr:cNvSpPr>
      </xdr:nvSpPr>
      <xdr:spPr bwMode="auto">
        <a:xfrm>
          <a:off x="3781425" y="405460200"/>
          <a:ext cx="85725" cy="247650"/>
        </a:xfrm>
        <a:prstGeom prst="rightBrace">
          <a:avLst>
            <a:gd name="adj1" fmla="val 1753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3059</xdr:row>
      <xdr:rowOff>19050</xdr:rowOff>
    </xdr:from>
    <xdr:to>
      <xdr:col>3</xdr:col>
      <xdr:colOff>361950</xdr:colOff>
      <xdr:row>3061</xdr:row>
      <xdr:rowOff>9525</xdr:rowOff>
    </xdr:to>
    <xdr:sp macro="" textlink="">
      <xdr:nvSpPr>
        <xdr:cNvPr id="317" name="AutoShape 575"/>
        <xdr:cNvSpPr>
          <a:spLocks/>
        </xdr:cNvSpPr>
      </xdr:nvSpPr>
      <xdr:spPr bwMode="auto">
        <a:xfrm>
          <a:off x="3771900" y="408127200"/>
          <a:ext cx="85725" cy="257175"/>
        </a:xfrm>
        <a:prstGeom prst="rightBrace">
          <a:avLst>
            <a:gd name="adj1" fmla="val 1820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3064</xdr:row>
      <xdr:rowOff>9525</xdr:rowOff>
    </xdr:from>
    <xdr:to>
      <xdr:col>3</xdr:col>
      <xdr:colOff>342900</xdr:colOff>
      <xdr:row>3065</xdr:row>
      <xdr:rowOff>123825</xdr:rowOff>
    </xdr:to>
    <xdr:sp macro="" textlink="">
      <xdr:nvSpPr>
        <xdr:cNvPr id="318" name="AutoShape 575"/>
        <xdr:cNvSpPr>
          <a:spLocks/>
        </xdr:cNvSpPr>
      </xdr:nvSpPr>
      <xdr:spPr bwMode="auto">
        <a:xfrm>
          <a:off x="3752850" y="408784425"/>
          <a:ext cx="85725" cy="247650"/>
        </a:xfrm>
        <a:prstGeom prst="rightBrace">
          <a:avLst>
            <a:gd name="adj1" fmla="val 174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3073</xdr:row>
      <xdr:rowOff>19050</xdr:rowOff>
    </xdr:from>
    <xdr:to>
      <xdr:col>3</xdr:col>
      <xdr:colOff>352425</xdr:colOff>
      <xdr:row>3074</xdr:row>
      <xdr:rowOff>133350</xdr:rowOff>
    </xdr:to>
    <xdr:sp macro="" textlink="">
      <xdr:nvSpPr>
        <xdr:cNvPr id="319" name="AutoShape 575"/>
        <xdr:cNvSpPr>
          <a:spLocks/>
        </xdr:cNvSpPr>
      </xdr:nvSpPr>
      <xdr:spPr bwMode="auto">
        <a:xfrm>
          <a:off x="3771900" y="409994100"/>
          <a:ext cx="76200" cy="247650"/>
        </a:xfrm>
        <a:prstGeom prst="rightBrace">
          <a:avLst>
            <a:gd name="adj1" fmla="val 1972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3079</xdr:row>
      <xdr:rowOff>19050</xdr:rowOff>
    </xdr:from>
    <xdr:to>
      <xdr:col>3</xdr:col>
      <xdr:colOff>352425</xdr:colOff>
      <xdr:row>3081</xdr:row>
      <xdr:rowOff>9525</xdr:rowOff>
    </xdr:to>
    <xdr:sp macro="" textlink="">
      <xdr:nvSpPr>
        <xdr:cNvPr id="320" name="AutoShape 575"/>
        <xdr:cNvSpPr>
          <a:spLocks/>
        </xdr:cNvSpPr>
      </xdr:nvSpPr>
      <xdr:spPr bwMode="auto">
        <a:xfrm>
          <a:off x="3771900" y="410794200"/>
          <a:ext cx="76200" cy="257175"/>
        </a:xfrm>
        <a:prstGeom prst="rightBrace">
          <a:avLst>
            <a:gd name="adj1" fmla="val 2048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3081</xdr:row>
      <xdr:rowOff>19050</xdr:rowOff>
    </xdr:from>
    <xdr:to>
      <xdr:col>3</xdr:col>
      <xdr:colOff>361950</xdr:colOff>
      <xdr:row>3082</xdr:row>
      <xdr:rowOff>133350</xdr:rowOff>
    </xdr:to>
    <xdr:sp macro="" textlink="">
      <xdr:nvSpPr>
        <xdr:cNvPr id="321" name="AutoShape 575"/>
        <xdr:cNvSpPr>
          <a:spLocks/>
        </xdr:cNvSpPr>
      </xdr:nvSpPr>
      <xdr:spPr bwMode="auto">
        <a:xfrm>
          <a:off x="3771900" y="411060900"/>
          <a:ext cx="85725" cy="247650"/>
        </a:xfrm>
        <a:prstGeom prst="rightBrace">
          <a:avLst>
            <a:gd name="adj1" fmla="val 1753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3083</xdr:row>
      <xdr:rowOff>19050</xdr:rowOff>
    </xdr:from>
    <xdr:to>
      <xdr:col>3</xdr:col>
      <xdr:colOff>371475</xdr:colOff>
      <xdr:row>3084</xdr:row>
      <xdr:rowOff>133350</xdr:rowOff>
    </xdr:to>
    <xdr:sp macro="" textlink="">
      <xdr:nvSpPr>
        <xdr:cNvPr id="322" name="AutoShape 575"/>
        <xdr:cNvSpPr>
          <a:spLocks/>
        </xdr:cNvSpPr>
      </xdr:nvSpPr>
      <xdr:spPr bwMode="auto">
        <a:xfrm>
          <a:off x="3781425" y="411327600"/>
          <a:ext cx="85725" cy="247650"/>
        </a:xfrm>
        <a:prstGeom prst="rightBrace">
          <a:avLst>
            <a:gd name="adj1" fmla="val 1753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3087</xdr:row>
      <xdr:rowOff>19050</xdr:rowOff>
    </xdr:from>
    <xdr:to>
      <xdr:col>3</xdr:col>
      <xdr:colOff>361950</xdr:colOff>
      <xdr:row>3088</xdr:row>
      <xdr:rowOff>123825</xdr:rowOff>
    </xdr:to>
    <xdr:sp macro="" textlink="">
      <xdr:nvSpPr>
        <xdr:cNvPr id="323" name="AutoShape 575"/>
        <xdr:cNvSpPr>
          <a:spLocks/>
        </xdr:cNvSpPr>
      </xdr:nvSpPr>
      <xdr:spPr bwMode="auto">
        <a:xfrm>
          <a:off x="3771900" y="411861000"/>
          <a:ext cx="85725" cy="238125"/>
        </a:xfrm>
        <a:prstGeom prst="rightBrace">
          <a:avLst>
            <a:gd name="adj1" fmla="val 168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3092</xdr:row>
      <xdr:rowOff>19050</xdr:rowOff>
    </xdr:from>
    <xdr:to>
      <xdr:col>3</xdr:col>
      <xdr:colOff>361950</xdr:colOff>
      <xdr:row>3093</xdr:row>
      <xdr:rowOff>133350</xdr:rowOff>
    </xdr:to>
    <xdr:sp macro="" textlink="">
      <xdr:nvSpPr>
        <xdr:cNvPr id="324" name="AutoShape 575"/>
        <xdr:cNvSpPr>
          <a:spLocks/>
        </xdr:cNvSpPr>
      </xdr:nvSpPr>
      <xdr:spPr bwMode="auto">
        <a:xfrm>
          <a:off x="3771900" y="412527750"/>
          <a:ext cx="85725" cy="247650"/>
        </a:xfrm>
        <a:prstGeom prst="rightBrace">
          <a:avLst>
            <a:gd name="adj1" fmla="val 1753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3096</xdr:row>
      <xdr:rowOff>19050</xdr:rowOff>
    </xdr:from>
    <xdr:to>
      <xdr:col>3</xdr:col>
      <xdr:colOff>371475</xdr:colOff>
      <xdr:row>3097</xdr:row>
      <xdr:rowOff>123825</xdr:rowOff>
    </xdr:to>
    <xdr:sp macro="" textlink="">
      <xdr:nvSpPr>
        <xdr:cNvPr id="325" name="AutoShape 575"/>
        <xdr:cNvSpPr>
          <a:spLocks/>
        </xdr:cNvSpPr>
      </xdr:nvSpPr>
      <xdr:spPr bwMode="auto">
        <a:xfrm>
          <a:off x="3781425" y="413061150"/>
          <a:ext cx="85725" cy="238125"/>
        </a:xfrm>
        <a:prstGeom prst="rightBrace">
          <a:avLst>
            <a:gd name="adj1" fmla="val 168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3115</xdr:row>
      <xdr:rowOff>19050</xdr:rowOff>
    </xdr:from>
    <xdr:to>
      <xdr:col>3</xdr:col>
      <xdr:colOff>352425</xdr:colOff>
      <xdr:row>3117</xdr:row>
      <xdr:rowOff>0</xdr:rowOff>
    </xdr:to>
    <xdr:sp macro="" textlink="">
      <xdr:nvSpPr>
        <xdr:cNvPr id="326" name="AutoShape 575"/>
        <xdr:cNvSpPr>
          <a:spLocks/>
        </xdr:cNvSpPr>
      </xdr:nvSpPr>
      <xdr:spPr bwMode="auto">
        <a:xfrm>
          <a:off x="3771900" y="415594800"/>
          <a:ext cx="76200" cy="247650"/>
        </a:xfrm>
        <a:prstGeom prst="rightBrace">
          <a:avLst>
            <a:gd name="adj1" fmla="val 1972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3122</xdr:row>
      <xdr:rowOff>19050</xdr:rowOff>
    </xdr:from>
    <xdr:to>
      <xdr:col>3</xdr:col>
      <xdr:colOff>371475</xdr:colOff>
      <xdr:row>3123</xdr:row>
      <xdr:rowOff>123825</xdr:rowOff>
    </xdr:to>
    <xdr:sp macro="" textlink="">
      <xdr:nvSpPr>
        <xdr:cNvPr id="327" name="AutoShape 575"/>
        <xdr:cNvSpPr>
          <a:spLocks/>
        </xdr:cNvSpPr>
      </xdr:nvSpPr>
      <xdr:spPr bwMode="auto">
        <a:xfrm>
          <a:off x="3781425" y="416528250"/>
          <a:ext cx="85725" cy="238125"/>
        </a:xfrm>
        <a:prstGeom prst="rightBrace">
          <a:avLst>
            <a:gd name="adj1" fmla="val 168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3132</xdr:row>
      <xdr:rowOff>9525</xdr:rowOff>
    </xdr:from>
    <xdr:to>
      <xdr:col>3</xdr:col>
      <xdr:colOff>361950</xdr:colOff>
      <xdr:row>3133</xdr:row>
      <xdr:rowOff>114300</xdr:rowOff>
    </xdr:to>
    <xdr:sp macro="" textlink="">
      <xdr:nvSpPr>
        <xdr:cNvPr id="328" name="AutoShape 575"/>
        <xdr:cNvSpPr>
          <a:spLocks/>
        </xdr:cNvSpPr>
      </xdr:nvSpPr>
      <xdr:spPr bwMode="auto">
        <a:xfrm>
          <a:off x="3781425" y="417852225"/>
          <a:ext cx="76200" cy="238125"/>
        </a:xfrm>
        <a:prstGeom prst="rightBrace">
          <a:avLst>
            <a:gd name="adj1" fmla="val 1896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3141</xdr:row>
      <xdr:rowOff>19050</xdr:rowOff>
    </xdr:from>
    <xdr:to>
      <xdr:col>3</xdr:col>
      <xdr:colOff>371475</xdr:colOff>
      <xdr:row>3142</xdr:row>
      <xdr:rowOff>123825</xdr:rowOff>
    </xdr:to>
    <xdr:sp macro="" textlink="">
      <xdr:nvSpPr>
        <xdr:cNvPr id="329" name="AutoShape 575"/>
        <xdr:cNvSpPr>
          <a:spLocks/>
        </xdr:cNvSpPr>
      </xdr:nvSpPr>
      <xdr:spPr bwMode="auto">
        <a:xfrm>
          <a:off x="3781425" y="419061900"/>
          <a:ext cx="85725" cy="238125"/>
        </a:xfrm>
        <a:prstGeom prst="rightBrace">
          <a:avLst>
            <a:gd name="adj1" fmla="val 168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3149</xdr:row>
      <xdr:rowOff>9525</xdr:rowOff>
    </xdr:from>
    <xdr:to>
      <xdr:col>3</xdr:col>
      <xdr:colOff>361950</xdr:colOff>
      <xdr:row>3150</xdr:row>
      <xdr:rowOff>123825</xdr:rowOff>
    </xdr:to>
    <xdr:sp macro="" textlink="">
      <xdr:nvSpPr>
        <xdr:cNvPr id="330" name="AutoShape 575"/>
        <xdr:cNvSpPr>
          <a:spLocks/>
        </xdr:cNvSpPr>
      </xdr:nvSpPr>
      <xdr:spPr bwMode="auto">
        <a:xfrm>
          <a:off x="3771900" y="420119175"/>
          <a:ext cx="85725" cy="247650"/>
        </a:xfrm>
        <a:prstGeom prst="rightBrace">
          <a:avLst>
            <a:gd name="adj1" fmla="val 1753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3151</xdr:row>
      <xdr:rowOff>19050</xdr:rowOff>
    </xdr:from>
    <xdr:to>
      <xdr:col>3</xdr:col>
      <xdr:colOff>361950</xdr:colOff>
      <xdr:row>3153</xdr:row>
      <xdr:rowOff>0</xdr:rowOff>
    </xdr:to>
    <xdr:sp macro="" textlink="">
      <xdr:nvSpPr>
        <xdr:cNvPr id="331" name="AutoShape 575"/>
        <xdr:cNvSpPr>
          <a:spLocks/>
        </xdr:cNvSpPr>
      </xdr:nvSpPr>
      <xdr:spPr bwMode="auto">
        <a:xfrm>
          <a:off x="3781425" y="420395400"/>
          <a:ext cx="76200" cy="247650"/>
        </a:xfrm>
        <a:prstGeom prst="rightBrace">
          <a:avLst>
            <a:gd name="adj1" fmla="val 1972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3163</xdr:row>
      <xdr:rowOff>19050</xdr:rowOff>
    </xdr:from>
    <xdr:to>
      <xdr:col>3</xdr:col>
      <xdr:colOff>352425</xdr:colOff>
      <xdr:row>3164</xdr:row>
      <xdr:rowOff>123825</xdr:rowOff>
    </xdr:to>
    <xdr:sp macro="" textlink="">
      <xdr:nvSpPr>
        <xdr:cNvPr id="332" name="AutoShape 575"/>
        <xdr:cNvSpPr>
          <a:spLocks/>
        </xdr:cNvSpPr>
      </xdr:nvSpPr>
      <xdr:spPr bwMode="auto">
        <a:xfrm>
          <a:off x="3771900" y="421995600"/>
          <a:ext cx="76200" cy="238125"/>
        </a:xfrm>
        <a:prstGeom prst="rightBrace">
          <a:avLst>
            <a:gd name="adj1" fmla="val 1896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3167</xdr:row>
      <xdr:rowOff>19050</xdr:rowOff>
    </xdr:from>
    <xdr:to>
      <xdr:col>3</xdr:col>
      <xdr:colOff>361950</xdr:colOff>
      <xdr:row>3168</xdr:row>
      <xdr:rowOff>133350</xdr:rowOff>
    </xdr:to>
    <xdr:sp macro="" textlink="">
      <xdr:nvSpPr>
        <xdr:cNvPr id="333" name="AutoShape 575"/>
        <xdr:cNvSpPr>
          <a:spLocks/>
        </xdr:cNvSpPr>
      </xdr:nvSpPr>
      <xdr:spPr bwMode="auto">
        <a:xfrm>
          <a:off x="3771900" y="422529000"/>
          <a:ext cx="85725" cy="247650"/>
        </a:xfrm>
        <a:prstGeom prst="rightBrace">
          <a:avLst>
            <a:gd name="adj1" fmla="val 174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3175</xdr:row>
      <xdr:rowOff>9525</xdr:rowOff>
    </xdr:from>
    <xdr:to>
      <xdr:col>3</xdr:col>
      <xdr:colOff>361950</xdr:colOff>
      <xdr:row>3176</xdr:row>
      <xdr:rowOff>114300</xdr:rowOff>
    </xdr:to>
    <xdr:sp macro="" textlink="">
      <xdr:nvSpPr>
        <xdr:cNvPr id="334" name="AutoShape 575"/>
        <xdr:cNvSpPr>
          <a:spLocks/>
        </xdr:cNvSpPr>
      </xdr:nvSpPr>
      <xdr:spPr bwMode="auto">
        <a:xfrm>
          <a:off x="3771900" y="423586275"/>
          <a:ext cx="85725" cy="238125"/>
        </a:xfrm>
        <a:prstGeom prst="rightBrace">
          <a:avLst>
            <a:gd name="adj1" fmla="val 1686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3181</xdr:row>
      <xdr:rowOff>19050</xdr:rowOff>
    </xdr:from>
    <xdr:to>
      <xdr:col>3</xdr:col>
      <xdr:colOff>342900</xdr:colOff>
      <xdr:row>3182</xdr:row>
      <xdr:rowOff>133350</xdr:rowOff>
    </xdr:to>
    <xdr:sp macro="" textlink="">
      <xdr:nvSpPr>
        <xdr:cNvPr id="335" name="AutoShape 575"/>
        <xdr:cNvSpPr>
          <a:spLocks/>
        </xdr:cNvSpPr>
      </xdr:nvSpPr>
      <xdr:spPr bwMode="auto">
        <a:xfrm>
          <a:off x="3752850" y="424395900"/>
          <a:ext cx="85725" cy="247650"/>
        </a:xfrm>
        <a:prstGeom prst="rightBrace">
          <a:avLst>
            <a:gd name="adj1" fmla="val 1753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3188</xdr:row>
      <xdr:rowOff>19050</xdr:rowOff>
    </xdr:from>
    <xdr:to>
      <xdr:col>3</xdr:col>
      <xdr:colOff>352425</xdr:colOff>
      <xdr:row>3189</xdr:row>
      <xdr:rowOff>133350</xdr:rowOff>
    </xdr:to>
    <xdr:sp macro="" textlink="">
      <xdr:nvSpPr>
        <xdr:cNvPr id="336" name="AutoShape 575"/>
        <xdr:cNvSpPr>
          <a:spLocks/>
        </xdr:cNvSpPr>
      </xdr:nvSpPr>
      <xdr:spPr bwMode="auto">
        <a:xfrm>
          <a:off x="3762375" y="425329350"/>
          <a:ext cx="85725" cy="247650"/>
        </a:xfrm>
        <a:prstGeom prst="rightBrace">
          <a:avLst>
            <a:gd name="adj1" fmla="val 1753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3210</xdr:row>
      <xdr:rowOff>19050</xdr:rowOff>
    </xdr:from>
    <xdr:to>
      <xdr:col>3</xdr:col>
      <xdr:colOff>352425</xdr:colOff>
      <xdr:row>3211</xdr:row>
      <xdr:rowOff>133350</xdr:rowOff>
    </xdr:to>
    <xdr:sp macro="" textlink="">
      <xdr:nvSpPr>
        <xdr:cNvPr id="337" name="AutoShape 575"/>
        <xdr:cNvSpPr>
          <a:spLocks/>
        </xdr:cNvSpPr>
      </xdr:nvSpPr>
      <xdr:spPr bwMode="auto">
        <a:xfrm>
          <a:off x="3771900" y="428263050"/>
          <a:ext cx="76200" cy="247650"/>
        </a:xfrm>
        <a:prstGeom prst="rightBrace">
          <a:avLst>
            <a:gd name="adj1" fmla="val 1972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3240</xdr:row>
      <xdr:rowOff>19050</xdr:rowOff>
    </xdr:from>
    <xdr:to>
      <xdr:col>3</xdr:col>
      <xdr:colOff>361950</xdr:colOff>
      <xdr:row>3241</xdr:row>
      <xdr:rowOff>123825</xdr:rowOff>
    </xdr:to>
    <xdr:sp macro="" textlink="">
      <xdr:nvSpPr>
        <xdr:cNvPr id="338" name="AutoShape 575"/>
        <xdr:cNvSpPr>
          <a:spLocks/>
        </xdr:cNvSpPr>
      </xdr:nvSpPr>
      <xdr:spPr bwMode="auto">
        <a:xfrm>
          <a:off x="3781425" y="432263550"/>
          <a:ext cx="76200" cy="238125"/>
        </a:xfrm>
        <a:prstGeom prst="rightBrace">
          <a:avLst>
            <a:gd name="adj1" fmla="val 1896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3243</xdr:row>
      <xdr:rowOff>19050</xdr:rowOff>
    </xdr:from>
    <xdr:to>
      <xdr:col>3</xdr:col>
      <xdr:colOff>361950</xdr:colOff>
      <xdr:row>3246</xdr:row>
      <xdr:rowOff>0</xdr:rowOff>
    </xdr:to>
    <xdr:sp macro="" textlink="">
      <xdr:nvSpPr>
        <xdr:cNvPr id="339" name="AutoShape 7"/>
        <xdr:cNvSpPr>
          <a:spLocks/>
        </xdr:cNvSpPr>
      </xdr:nvSpPr>
      <xdr:spPr bwMode="auto">
        <a:xfrm>
          <a:off x="3762375" y="432663600"/>
          <a:ext cx="95250" cy="381000"/>
        </a:xfrm>
        <a:prstGeom prst="rightBrace">
          <a:avLst>
            <a:gd name="adj1" fmla="val 161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3251</xdr:row>
      <xdr:rowOff>19050</xdr:rowOff>
    </xdr:from>
    <xdr:to>
      <xdr:col>3</xdr:col>
      <xdr:colOff>361950</xdr:colOff>
      <xdr:row>3252</xdr:row>
      <xdr:rowOff>133350</xdr:rowOff>
    </xdr:to>
    <xdr:sp macro="" textlink="">
      <xdr:nvSpPr>
        <xdr:cNvPr id="340" name="AutoShape 575"/>
        <xdr:cNvSpPr>
          <a:spLocks/>
        </xdr:cNvSpPr>
      </xdr:nvSpPr>
      <xdr:spPr bwMode="auto">
        <a:xfrm>
          <a:off x="3781425" y="433730400"/>
          <a:ext cx="76200" cy="247650"/>
        </a:xfrm>
        <a:prstGeom prst="rightBrace">
          <a:avLst>
            <a:gd name="adj1" fmla="val 1972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295275</xdr:colOff>
      <xdr:row>3267</xdr:row>
      <xdr:rowOff>19050</xdr:rowOff>
    </xdr:from>
    <xdr:to>
      <xdr:col>3</xdr:col>
      <xdr:colOff>361950</xdr:colOff>
      <xdr:row>3268</xdr:row>
      <xdr:rowOff>123825</xdr:rowOff>
    </xdr:to>
    <xdr:sp macro="" textlink="">
      <xdr:nvSpPr>
        <xdr:cNvPr id="341" name="AutoShape 575"/>
        <xdr:cNvSpPr>
          <a:spLocks/>
        </xdr:cNvSpPr>
      </xdr:nvSpPr>
      <xdr:spPr bwMode="auto">
        <a:xfrm>
          <a:off x="3790950" y="435864000"/>
          <a:ext cx="66675" cy="238125"/>
        </a:xfrm>
        <a:prstGeom prst="rightBrace">
          <a:avLst>
            <a:gd name="adj1" fmla="val 19775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3271</xdr:row>
      <xdr:rowOff>19050</xdr:rowOff>
    </xdr:from>
    <xdr:to>
      <xdr:col>3</xdr:col>
      <xdr:colOff>352425</xdr:colOff>
      <xdr:row>3272</xdr:row>
      <xdr:rowOff>123825</xdr:rowOff>
    </xdr:to>
    <xdr:sp macro="" textlink="">
      <xdr:nvSpPr>
        <xdr:cNvPr id="342" name="AutoShape 575"/>
        <xdr:cNvSpPr>
          <a:spLocks/>
        </xdr:cNvSpPr>
      </xdr:nvSpPr>
      <xdr:spPr bwMode="auto">
        <a:xfrm>
          <a:off x="3771900" y="436397400"/>
          <a:ext cx="76200" cy="238125"/>
        </a:xfrm>
        <a:prstGeom prst="rightBrace">
          <a:avLst>
            <a:gd name="adj1" fmla="val 1730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3281</xdr:row>
      <xdr:rowOff>19050</xdr:rowOff>
    </xdr:from>
    <xdr:to>
      <xdr:col>3</xdr:col>
      <xdr:colOff>361950</xdr:colOff>
      <xdr:row>3282</xdr:row>
      <xdr:rowOff>133350</xdr:rowOff>
    </xdr:to>
    <xdr:sp macro="" textlink="">
      <xdr:nvSpPr>
        <xdr:cNvPr id="343" name="AutoShape 575"/>
        <xdr:cNvSpPr>
          <a:spLocks/>
        </xdr:cNvSpPr>
      </xdr:nvSpPr>
      <xdr:spPr bwMode="auto">
        <a:xfrm>
          <a:off x="3781425" y="437730900"/>
          <a:ext cx="76200" cy="247650"/>
        </a:xfrm>
        <a:prstGeom prst="rightBrace">
          <a:avLst>
            <a:gd name="adj1" fmla="val 17995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3285</xdr:row>
      <xdr:rowOff>19050</xdr:rowOff>
    </xdr:from>
    <xdr:to>
      <xdr:col>3</xdr:col>
      <xdr:colOff>361950</xdr:colOff>
      <xdr:row>3286</xdr:row>
      <xdr:rowOff>133350</xdr:rowOff>
    </xdr:to>
    <xdr:sp macro="" textlink="">
      <xdr:nvSpPr>
        <xdr:cNvPr id="344" name="AutoShape 575"/>
        <xdr:cNvSpPr>
          <a:spLocks/>
        </xdr:cNvSpPr>
      </xdr:nvSpPr>
      <xdr:spPr bwMode="auto">
        <a:xfrm>
          <a:off x="3781425" y="438264300"/>
          <a:ext cx="76200" cy="247650"/>
        </a:xfrm>
        <a:prstGeom prst="rightBrace">
          <a:avLst>
            <a:gd name="adj1" fmla="val 17995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304800</xdr:colOff>
      <xdr:row>3291</xdr:row>
      <xdr:rowOff>19050</xdr:rowOff>
    </xdr:from>
    <xdr:to>
      <xdr:col>4</xdr:col>
      <xdr:colOff>9525</xdr:colOff>
      <xdr:row>3292</xdr:row>
      <xdr:rowOff>114300</xdr:rowOff>
    </xdr:to>
    <xdr:sp macro="" textlink="">
      <xdr:nvSpPr>
        <xdr:cNvPr id="345" name="AutoShape 575"/>
        <xdr:cNvSpPr>
          <a:spLocks/>
        </xdr:cNvSpPr>
      </xdr:nvSpPr>
      <xdr:spPr bwMode="auto">
        <a:xfrm>
          <a:off x="3800475" y="439064400"/>
          <a:ext cx="76200" cy="228600"/>
        </a:xfrm>
        <a:prstGeom prst="rightBrace">
          <a:avLst>
            <a:gd name="adj1" fmla="val 170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3294</xdr:row>
      <xdr:rowOff>19050</xdr:rowOff>
    </xdr:from>
    <xdr:to>
      <xdr:col>3</xdr:col>
      <xdr:colOff>361950</xdr:colOff>
      <xdr:row>3295</xdr:row>
      <xdr:rowOff>133350</xdr:rowOff>
    </xdr:to>
    <xdr:sp macro="" textlink="">
      <xdr:nvSpPr>
        <xdr:cNvPr id="346" name="AutoShape 575"/>
        <xdr:cNvSpPr>
          <a:spLocks/>
        </xdr:cNvSpPr>
      </xdr:nvSpPr>
      <xdr:spPr bwMode="auto">
        <a:xfrm>
          <a:off x="3771900" y="439464450"/>
          <a:ext cx="85725" cy="247650"/>
        </a:xfrm>
        <a:prstGeom prst="rightBrace">
          <a:avLst>
            <a:gd name="adj1" fmla="val 1960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3296</xdr:row>
      <xdr:rowOff>9525</xdr:rowOff>
    </xdr:from>
    <xdr:to>
      <xdr:col>3</xdr:col>
      <xdr:colOff>361950</xdr:colOff>
      <xdr:row>3297</xdr:row>
      <xdr:rowOff>123825</xdr:rowOff>
    </xdr:to>
    <xdr:sp macro="" textlink="">
      <xdr:nvSpPr>
        <xdr:cNvPr id="347" name="AutoShape 575"/>
        <xdr:cNvSpPr>
          <a:spLocks/>
        </xdr:cNvSpPr>
      </xdr:nvSpPr>
      <xdr:spPr bwMode="auto">
        <a:xfrm>
          <a:off x="3771900" y="439721625"/>
          <a:ext cx="85725" cy="247650"/>
        </a:xfrm>
        <a:prstGeom prst="rightBrace">
          <a:avLst>
            <a:gd name="adj1" fmla="val 1702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3298</xdr:row>
      <xdr:rowOff>19050</xdr:rowOff>
    </xdr:from>
    <xdr:to>
      <xdr:col>3</xdr:col>
      <xdr:colOff>361950</xdr:colOff>
      <xdr:row>3300</xdr:row>
      <xdr:rowOff>9525</xdr:rowOff>
    </xdr:to>
    <xdr:sp macro="" textlink="">
      <xdr:nvSpPr>
        <xdr:cNvPr id="348" name="AutoShape 575"/>
        <xdr:cNvSpPr>
          <a:spLocks/>
        </xdr:cNvSpPr>
      </xdr:nvSpPr>
      <xdr:spPr bwMode="auto">
        <a:xfrm>
          <a:off x="3771900" y="439997850"/>
          <a:ext cx="85725" cy="257175"/>
        </a:xfrm>
        <a:prstGeom prst="rightBrace">
          <a:avLst>
            <a:gd name="adj1" fmla="val 1768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3300</xdr:row>
      <xdr:rowOff>19050</xdr:rowOff>
    </xdr:from>
    <xdr:to>
      <xdr:col>3</xdr:col>
      <xdr:colOff>371475</xdr:colOff>
      <xdr:row>3301</xdr:row>
      <xdr:rowOff>133350</xdr:rowOff>
    </xdr:to>
    <xdr:sp macro="" textlink="">
      <xdr:nvSpPr>
        <xdr:cNvPr id="349" name="AutoShape 575"/>
        <xdr:cNvSpPr>
          <a:spLocks/>
        </xdr:cNvSpPr>
      </xdr:nvSpPr>
      <xdr:spPr bwMode="auto">
        <a:xfrm>
          <a:off x="3781425" y="440264550"/>
          <a:ext cx="85725" cy="247650"/>
        </a:xfrm>
        <a:prstGeom prst="rightBrace">
          <a:avLst>
            <a:gd name="adj1" fmla="val 1702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3307</xdr:row>
      <xdr:rowOff>19050</xdr:rowOff>
    </xdr:from>
    <xdr:to>
      <xdr:col>3</xdr:col>
      <xdr:colOff>361950</xdr:colOff>
      <xdr:row>3308</xdr:row>
      <xdr:rowOff>123825</xdr:rowOff>
    </xdr:to>
    <xdr:sp macro="" textlink="">
      <xdr:nvSpPr>
        <xdr:cNvPr id="350" name="AutoShape 575"/>
        <xdr:cNvSpPr>
          <a:spLocks/>
        </xdr:cNvSpPr>
      </xdr:nvSpPr>
      <xdr:spPr bwMode="auto">
        <a:xfrm>
          <a:off x="3781425" y="441198000"/>
          <a:ext cx="76200" cy="238125"/>
        </a:xfrm>
        <a:prstGeom prst="rightBrace">
          <a:avLst>
            <a:gd name="adj1" fmla="val 1841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3311</xdr:row>
      <xdr:rowOff>19050</xdr:rowOff>
    </xdr:from>
    <xdr:to>
      <xdr:col>3</xdr:col>
      <xdr:colOff>352425</xdr:colOff>
      <xdr:row>3312</xdr:row>
      <xdr:rowOff>133350</xdr:rowOff>
    </xdr:to>
    <xdr:sp macro="" textlink="">
      <xdr:nvSpPr>
        <xdr:cNvPr id="351" name="AutoShape 575"/>
        <xdr:cNvSpPr>
          <a:spLocks/>
        </xdr:cNvSpPr>
      </xdr:nvSpPr>
      <xdr:spPr bwMode="auto">
        <a:xfrm>
          <a:off x="3771900" y="441731400"/>
          <a:ext cx="76200" cy="247650"/>
        </a:xfrm>
        <a:prstGeom prst="rightBrace">
          <a:avLst>
            <a:gd name="adj1" fmla="val 191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3314</xdr:row>
      <xdr:rowOff>19050</xdr:rowOff>
    </xdr:from>
    <xdr:to>
      <xdr:col>3</xdr:col>
      <xdr:colOff>352425</xdr:colOff>
      <xdr:row>3315</xdr:row>
      <xdr:rowOff>133350</xdr:rowOff>
    </xdr:to>
    <xdr:sp macro="" textlink="">
      <xdr:nvSpPr>
        <xdr:cNvPr id="352" name="AutoShape 575"/>
        <xdr:cNvSpPr>
          <a:spLocks/>
        </xdr:cNvSpPr>
      </xdr:nvSpPr>
      <xdr:spPr bwMode="auto">
        <a:xfrm>
          <a:off x="3771900" y="442131450"/>
          <a:ext cx="76200" cy="247650"/>
        </a:xfrm>
        <a:prstGeom prst="rightBrace">
          <a:avLst>
            <a:gd name="adj1" fmla="val 191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3316</xdr:row>
      <xdr:rowOff>9525</xdr:rowOff>
    </xdr:from>
    <xdr:to>
      <xdr:col>3</xdr:col>
      <xdr:colOff>352425</xdr:colOff>
      <xdr:row>3317</xdr:row>
      <xdr:rowOff>114300</xdr:rowOff>
    </xdr:to>
    <xdr:sp macro="" textlink="">
      <xdr:nvSpPr>
        <xdr:cNvPr id="353" name="AutoShape 575"/>
        <xdr:cNvSpPr>
          <a:spLocks/>
        </xdr:cNvSpPr>
      </xdr:nvSpPr>
      <xdr:spPr bwMode="auto">
        <a:xfrm>
          <a:off x="3771900" y="442388625"/>
          <a:ext cx="76200" cy="238125"/>
        </a:xfrm>
        <a:prstGeom prst="rightBrace">
          <a:avLst>
            <a:gd name="adj1" fmla="val 1841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3322</xdr:row>
      <xdr:rowOff>19050</xdr:rowOff>
    </xdr:from>
    <xdr:to>
      <xdr:col>4</xdr:col>
      <xdr:colOff>0</xdr:colOff>
      <xdr:row>3323</xdr:row>
      <xdr:rowOff>123825</xdr:rowOff>
    </xdr:to>
    <xdr:sp macro="" textlink="">
      <xdr:nvSpPr>
        <xdr:cNvPr id="354" name="AutoShape 575"/>
        <xdr:cNvSpPr>
          <a:spLocks/>
        </xdr:cNvSpPr>
      </xdr:nvSpPr>
      <xdr:spPr bwMode="auto">
        <a:xfrm>
          <a:off x="3781425" y="443198250"/>
          <a:ext cx="85725" cy="238125"/>
        </a:xfrm>
        <a:prstGeom prst="rightBrace">
          <a:avLst>
            <a:gd name="adj1" fmla="val 1637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3327</xdr:row>
      <xdr:rowOff>19050</xdr:rowOff>
    </xdr:from>
    <xdr:to>
      <xdr:col>3</xdr:col>
      <xdr:colOff>361950</xdr:colOff>
      <xdr:row>3328</xdr:row>
      <xdr:rowOff>123825</xdr:rowOff>
    </xdr:to>
    <xdr:sp macro="" textlink="">
      <xdr:nvSpPr>
        <xdr:cNvPr id="355" name="AutoShape 575"/>
        <xdr:cNvSpPr>
          <a:spLocks/>
        </xdr:cNvSpPr>
      </xdr:nvSpPr>
      <xdr:spPr bwMode="auto">
        <a:xfrm>
          <a:off x="3771900" y="443865000"/>
          <a:ext cx="85725" cy="238125"/>
        </a:xfrm>
        <a:prstGeom prst="rightBrace">
          <a:avLst>
            <a:gd name="adj1" fmla="val 1637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3334</xdr:row>
      <xdr:rowOff>19050</xdr:rowOff>
    </xdr:from>
    <xdr:to>
      <xdr:col>3</xdr:col>
      <xdr:colOff>361950</xdr:colOff>
      <xdr:row>3336</xdr:row>
      <xdr:rowOff>0</xdr:rowOff>
    </xdr:to>
    <xdr:sp macro="" textlink="">
      <xdr:nvSpPr>
        <xdr:cNvPr id="356" name="AutoShape 575"/>
        <xdr:cNvSpPr>
          <a:spLocks/>
        </xdr:cNvSpPr>
      </xdr:nvSpPr>
      <xdr:spPr bwMode="auto">
        <a:xfrm>
          <a:off x="3781425" y="444798450"/>
          <a:ext cx="76200" cy="247650"/>
        </a:xfrm>
        <a:prstGeom prst="rightBrace">
          <a:avLst>
            <a:gd name="adj1" fmla="val 191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3337</xdr:row>
      <xdr:rowOff>19050</xdr:rowOff>
    </xdr:from>
    <xdr:to>
      <xdr:col>3</xdr:col>
      <xdr:colOff>361950</xdr:colOff>
      <xdr:row>3339</xdr:row>
      <xdr:rowOff>104775</xdr:rowOff>
    </xdr:to>
    <xdr:sp macro="" textlink="">
      <xdr:nvSpPr>
        <xdr:cNvPr id="357" name="AutoShape 468"/>
        <xdr:cNvSpPr>
          <a:spLocks/>
        </xdr:cNvSpPr>
      </xdr:nvSpPr>
      <xdr:spPr bwMode="auto">
        <a:xfrm>
          <a:off x="3752850" y="445198500"/>
          <a:ext cx="104775" cy="352425"/>
        </a:xfrm>
        <a:prstGeom prst="rightBrace">
          <a:avLst>
            <a:gd name="adj1" fmla="val 193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3342</xdr:row>
      <xdr:rowOff>19050</xdr:rowOff>
    </xdr:from>
    <xdr:to>
      <xdr:col>3</xdr:col>
      <xdr:colOff>352425</xdr:colOff>
      <xdr:row>3343</xdr:row>
      <xdr:rowOff>133350</xdr:rowOff>
    </xdr:to>
    <xdr:sp macro="" textlink="">
      <xdr:nvSpPr>
        <xdr:cNvPr id="358" name="AutoShape 575"/>
        <xdr:cNvSpPr>
          <a:spLocks/>
        </xdr:cNvSpPr>
      </xdr:nvSpPr>
      <xdr:spPr bwMode="auto">
        <a:xfrm>
          <a:off x="3771900" y="445865250"/>
          <a:ext cx="76200" cy="247650"/>
        </a:xfrm>
        <a:prstGeom prst="rightBrace">
          <a:avLst>
            <a:gd name="adj1" fmla="val 191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3345</xdr:row>
      <xdr:rowOff>28575</xdr:rowOff>
    </xdr:from>
    <xdr:to>
      <xdr:col>3</xdr:col>
      <xdr:colOff>361950</xdr:colOff>
      <xdr:row>3347</xdr:row>
      <xdr:rowOff>114300</xdr:rowOff>
    </xdr:to>
    <xdr:sp macro="" textlink="">
      <xdr:nvSpPr>
        <xdr:cNvPr id="359" name="AutoShape 7"/>
        <xdr:cNvSpPr>
          <a:spLocks/>
        </xdr:cNvSpPr>
      </xdr:nvSpPr>
      <xdr:spPr bwMode="auto">
        <a:xfrm>
          <a:off x="3762375" y="446274825"/>
          <a:ext cx="95250" cy="352425"/>
        </a:xfrm>
        <a:prstGeom prst="rightBrace">
          <a:avLst>
            <a:gd name="adj1" fmla="val 16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3355</xdr:row>
      <xdr:rowOff>19050</xdr:rowOff>
    </xdr:from>
    <xdr:to>
      <xdr:col>3</xdr:col>
      <xdr:colOff>352425</xdr:colOff>
      <xdr:row>3356</xdr:row>
      <xdr:rowOff>133350</xdr:rowOff>
    </xdr:to>
    <xdr:sp macro="" textlink="">
      <xdr:nvSpPr>
        <xdr:cNvPr id="360" name="AutoShape 575"/>
        <xdr:cNvSpPr>
          <a:spLocks/>
        </xdr:cNvSpPr>
      </xdr:nvSpPr>
      <xdr:spPr bwMode="auto">
        <a:xfrm>
          <a:off x="3771900" y="447598800"/>
          <a:ext cx="76200" cy="247650"/>
        </a:xfrm>
        <a:prstGeom prst="rightBrace">
          <a:avLst>
            <a:gd name="adj1" fmla="val 191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3359</xdr:row>
      <xdr:rowOff>38100</xdr:rowOff>
    </xdr:from>
    <xdr:to>
      <xdr:col>3</xdr:col>
      <xdr:colOff>361950</xdr:colOff>
      <xdr:row>3361</xdr:row>
      <xdr:rowOff>114300</xdr:rowOff>
    </xdr:to>
    <xdr:sp macro="" textlink="">
      <xdr:nvSpPr>
        <xdr:cNvPr id="361" name="AutoShape 7"/>
        <xdr:cNvSpPr>
          <a:spLocks/>
        </xdr:cNvSpPr>
      </xdr:nvSpPr>
      <xdr:spPr bwMode="auto">
        <a:xfrm>
          <a:off x="3752850" y="448151250"/>
          <a:ext cx="104775" cy="342900"/>
        </a:xfrm>
        <a:prstGeom prst="rightBrace">
          <a:avLst>
            <a:gd name="adj1" fmla="val 1572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3364</xdr:row>
      <xdr:rowOff>19050</xdr:rowOff>
    </xdr:from>
    <xdr:to>
      <xdr:col>3</xdr:col>
      <xdr:colOff>371475</xdr:colOff>
      <xdr:row>3365</xdr:row>
      <xdr:rowOff>133350</xdr:rowOff>
    </xdr:to>
    <xdr:sp macro="" textlink="">
      <xdr:nvSpPr>
        <xdr:cNvPr id="362" name="AutoShape 575"/>
        <xdr:cNvSpPr>
          <a:spLocks/>
        </xdr:cNvSpPr>
      </xdr:nvSpPr>
      <xdr:spPr bwMode="auto">
        <a:xfrm>
          <a:off x="3781425" y="448798950"/>
          <a:ext cx="85725" cy="247650"/>
        </a:xfrm>
        <a:prstGeom prst="rightBrace">
          <a:avLst>
            <a:gd name="adj1" fmla="val 1702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3368</xdr:row>
      <xdr:rowOff>9525</xdr:rowOff>
    </xdr:from>
    <xdr:to>
      <xdr:col>3</xdr:col>
      <xdr:colOff>361950</xdr:colOff>
      <xdr:row>3369</xdr:row>
      <xdr:rowOff>114300</xdr:rowOff>
    </xdr:to>
    <xdr:sp macro="" textlink="">
      <xdr:nvSpPr>
        <xdr:cNvPr id="363" name="AutoShape 575"/>
        <xdr:cNvSpPr>
          <a:spLocks/>
        </xdr:cNvSpPr>
      </xdr:nvSpPr>
      <xdr:spPr bwMode="auto">
        <a:xfrm>
          <a:off x="3771900" y="449322825"/>
          <a:ext cx="85725" cy="238125"/>
        </a:xfrm>
        <a:prstGeom prst="rightBrace">
          <a:avLst>
            <a:gd name="adj1" fmla="val 1637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3370</xdr:row>
      <xdr:rowOff>19050</xdr:rowOff>
    </xdr:from>
    <xdr:to>
      <xdr:col>3</xdr:col>
      <xdr:colOff>361950</xdr:colOff>
      <xdr:row>3372</xdr:row>
      <xdr:rowOff>0</xdr:rowOff>
    </xdr:to>
    <xdr:sp macro="" textlink="">
      <xdr:nvSpPr>
        <xdr:cNvPr id="364" name="AutoShape 575"/>
        <xdr:cNvSpPr>
          <a:spLocks/>
        </xdr:cNvSpPr>
      </xdr:nvSpPr>
      <xdr:spPr bwMode="auto">
        <a:xfrm>
          <a:off x="3781425" y="449599050"/>
          <a:ext cx="76200" cy="247650"/>
        </a:xfrm>
        <a:prstGeom prst="rightBrace">
          <a:avLst>
            <a:gd name="adj1" fmla="val 191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3416</xdr:row>
      <xdr:rowOff>19050</xdr:rowOff>
    </xdr:from>
    <xdr:to>
      <xdr:col>3</xdr:col>
      <xdr:colOff>371475</xdr:colOff>
      <xdr:row>3417</xdr:row>
      <xdr:rowOff>133350</xdr:rowOff>
    </xdr:to>
    <xdr:sp macro="" textlink="">
      <xdr:nvSpPr>
        <xdr:cNvPr id="365" name="AutoShape 575"/>
        <xdr:cNvSpPr>
          <a:spLocks/>
        </xdr:cNvSpPr>
      </xdr:nvSpPr>
      <xdr:spPr bwMode="auto">
        <a:xfrm>
          <a:off x="3781425" y="455733150"/>
          <a:ext cx="85725" cy="247650"/>
        </a:xfrm>
        <a:prstGeom prst="rightBrace">
          <a:avLst>
            <a:gd name="adj1" fmla="val 1702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295275</xdr:colOff>
      <xdr:row>3421</xdr:row>
      <xdr:rowOff>19050</xdr:rowOff>
    </xdr:from>
    <xdr:to>
      <xdr:col>4</xdr:col>
      <xdr:colOff>0</xdr:colOff>
      <xdr:row>3422</xdr:row>
      <xdr:rowOff>133350</xdr:rowOff>
    </xdr:to>
    <xdr:sp macro="" textlink="">
      <xdr:nvSpPr>
        <xdr:cNvPr id="366" name="AutoShape 575"/>
        <xdr:cNvSpPr>
          <a:spLocks/>
        </xdr:cNvSpPr>
      </xdr:nvSpPr>
      <xdr:spPr bwMode="auto">
        <a:xfrm>
          <a:off x="3790950" y="456399900"/>
          <a:ext cx="76200" cy="247650"/>
        </a:xfrm>
        <a:prstGeom prst="rightBrace">
          <a:avLst>
            <a:gd name="adj1" fmla="val 191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3428</xdr:row>
      <xdr:rowOff>9525</xdr:rowOff>
    </xdr:from>
    <xdr:to>
      <xdr:col>3</xdr:col>
      <xdr:colOff>361950</xdr:colOff>
      <xdr:row>3429</xdr:row>
      <xdr:rowOff>114300</xdr:rowOff>
    </xdr:to>
    <xdr:sp macro="" textlink="">
      <xdr:nvSpPr>
        <xdr:cNvPr id="367" name="AutoShape 575"/>
        <xdr:cNvSpPr>
          <a:spLocks/>
        </xdr:cNvSpPr>
      </xdr:nvSpPr>
      <xdr:spPr bwMode="auto">
        <a:xfrm>
          <a:off x="3781425" y="457323825"/>
          <a:ext cx="76200" cy="238125"/>
        </a:xfrm>
        <a:prstGeom prst="rightBrace">
          <a:avLst>
            <a:gd name="adj1" fmla="val 1841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3440</xdr:row>
      <xdr:rowOff>19050</xdr:rowOff>
    </xdr:from>
    <xdr:to>
      <xdr:col>3</xdr:col>
      <xdr:colOff>342900</xdr:colOff>
      <xdr:row>3441</xdr:row>
      <xdr:rowOff>123825</xdr:rowOff>
    </xdr:to>
    <xdr:sp macro="" textlink="">
      <xdr:nvSpPr>
        <xdr:cNvPr id="368" name="AutoShape 575"/>
        <xdr:cNvSpPr>
          <a:spLocks/>
        </xdr:cNvSpPr>
      </xdr:nvSpPr>
      <xdr:spPr bwMode="auto">
        <a:xfrm>
          <a:off x="3752850" y="458933550"/>
          <a:ext cx="85725" cy="238125"/>
        </a:xfrm>
        <a:prstGeom prst="rightBrace">
          <a:avLst>
            <a:gd name="adj1" fmla="val 1637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3443</xdr:row>
      <xdr:rowOff>19050</xdr:rowOff>
    </xdr:from>
    <xdr:to>
      <xdr:col>3</xdr:col>
      <xdr:colOff>352425</xdr:colOff>
      <xdr:row>3444</xdr:row>
      <xdr:rowOff>123825</xdr:rowOff>
    </xdr:to>
    <xdr:sp macro="" textlink="">
      <xdr:nvSpPr>
        <xdr:cNvPr id="369" name="AutoShape 575"/>
        <xdr:cNvSpPr>
          <a:spLocks/>
        </xdr:cNvSpPr>
      </xdr:nvSpPr>
      <xdr:spPr bwMode="auto">
        <a:xfrm>
          <a:off x="3771900" y="459333600"/>
          <a:ext cx="76200" cy="238125"/>
        </a:xfrm>
        <a:prstGeom prst="rightBrace">
          <a:avLst>
            <a:gd name="adj1" fmla="val 1841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3449</xdr:row>
      <xdr:rowOff>19050</xdr:rowOff>
    </xdr:from>
    <xdr:to>
      <xdr:col>3</xdr:col>
      <xdr:colOff>352425</xdr:colOff>
      <xdr:row>3450</xdr:row>
      <xdr:rowOff>133350</xdr:rowOff>
    </xdr:to>
    <xdr:sp macro="" textlink="">
      <xdr:nvSpPr>
        <xdr:cNvPr id="370" name="AutoShape 575"/>
        <xdr:cNvSpPr>
          <a:spLocks/>
        </xdr:cNvSpPr>
      </xdr:nvSpPr>
      <xdr:spPr bwMode="auto">
        <a:xfrm>
          <a:off x="3771900" y="460133700"/>
          <a:ext cx="76200" cy="247650"/>
        </a:xfrm>
        <a:prstGeom prst="rightBrace">
          <a:avLst>
            <a:gd name="adj1" fmla="val 191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3453</xdr:row>
      <xdr:rowOff>19050</xdr:rowOff>
    </xdr:from>
    <xdr:to>
      <xdr:col>3</xdr:col>
      <xdr:colOff>361950</xdr:colOff>
      <xdr:row>3455</xdr:row>
      <xdr:rowOff>114300</xdr:rowOff>
    </xdr:to>
    <xdr:sp macro="" textlink="">
      <xdr:nvSpPr>
        <xdr:cNvPr id="371" name="AutoShape 7"/>
        <xdr:cNvSpPr>
          <a:spLocks/>
        </xdr:cNvSpPr>
      </xdr:nvSpPr>
      <xdr:spPr bwMode="auto">
        <a:xfrm>
          <a:off x="3752850" y="460667100"/>
          <a:ext cx="104775" cy="361950"/>
        </a:xfrm>
        <a:prstGeom prst="rightBrace">
          <a:avLst>
            <a:gd name="adj1" fmla="val 1709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3459</xdr:row>
      <xdr:rowOff>19050</xdr:rowOff>
    </xdr:from>
    <xdr:to>
      <xdr:col>3</xdr:col>
      <xdr:colOff>352425</xdr:colOff>
      <xdr:row>3460</xdr:row>
      <xdr:rowOff>133350</xdr:rowOff>
    </xdr:to>
    <xdr:sp macro="" textlink="">
      <xdr:nvSpPr>
        <xdr:cNvPr id="372" name="AutoShape 575"/>
        <xdr:cNvSpPr>
          <a:spLocks/>
        </xdr:cNvSpPr>
      </xdr:nvSpPr>
      <xdr:spPr bwMode="auto">
        <a:xfrm>
          <a:off x="3771900" y="461467200"/>
          <a:ext cx="76200" cy="247650"/>
        </a:xfrm>
        <a:prstGeom prst="rightBrace">
          <a:avLst>
            <a:gd name="adj1" fmla="val 191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3467</xdr:row>
      <xdr:rowOff>19050</xdr:rowOff>
    </xdr:from>
    <xdr:to>
      <xdr:col>3</xdr:col>
      <xdr:colOff>361950</xdr:colOff>
      <xdr:row>3468</xdr:row>
      <xdr:rowOff>133350</xdr:rowOff>
    </xdr:to>
    <xdr:sp macro="" textlink="">
      <xdr:nvSpPr>
        <xdr:cNvPr id="373" name="AutoShape 575"/>
        <xdr:cNvSpPr>
          <a:spLocks/>
        </xdr:cNvSpPr>
      </xdr:nvSpPr>
      <xdr:spPr bwMode="auto">
        <a:xfrm>
          <a:off x="3771900" y="462534000"/>
          <a:ext cx="85725" cy="247650"/>
        </a:xfrm>
        <a:prstGeom prst="rightBrace">
          <a:avLst>
            <a:gd name="adj1" fmla="val 1702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3481</xdr:row>
      <xdr:rowOff>19050</xdr:rowOff>
    </xdr:from>
    <xdr:to>
      <xdr:col>3</xdr:col>
      <xdr:colOff>352425</xdr:colOff>
      <xdr:row>3482</xdr:row>
      <xdr:rowOff>123825</xdr:rowOff>
    </xdr:to>
    <xdr:sp macro="" textlink="">
      <xdr:nvSpPr>
        <xdr:cNvPr id="374" name="AutoShape 575"/>
        <xdr:cNvSpPr>
          <a:spLocks/>
        </xdr:cNvSpPr>
      </xdr:nvSpPr>
      <xdr:spPr bwMode="auto">
        <a:xfrm>
          <a:off x="3771900" y="464400900"/>
          <a:ext cx="76200" cy="238125"/>
        </a:xfrm>
        <a:prstGeom prst="rightBrace">
          <a:avLst>
            <a:gd name="adj1" fmla="val 1841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3490</xdr:row>
      <xdr:rowOff>19050</xdr:rowOff>
    </xdr:from>
    <xdr:to>
      <xdr:col>3</xdr:col>
      <xdr:colOff>342900</xdr:colOff>
      <xdr:row>3491</xdr:row>
      <xdr:rowOff>123825</xdr:rowOff>
    </xdr:to>
    <xdr:sp macro="" textlink="">
      <xdr:nvSpPr>
        <xdr:cNvPr id="375" name="AutoShape 575"/>
        <xdr:cNvSpPr>
          <a:spLocks/>
        </xdr:cNvSpPr>
      </xdr:nvSpPr>
      <xdr:spPr bwMode="auto">
        <a:xfrm>
          <a:off x="3762375" y="465601050"/>
          <a:ext cx="76200" cy="238125"/>
        </a:xfrm>
        <a:prstGeom prst="rightBrace">
          <a:avLst>
            <a:gd name="adj1" fmla="val 1841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3495</xdr:row>
      <xdr:rowOff>19050</xdr:rowOff>
    </xdr:from>
    <xdr:to>
      <xdr:col>3</xdr:col>
      <xdr:colOff>342900</xdr:colOff>
      <xdr:row>3496</xdr:row>
      <xdr:rowOff>133350</xdr:rowOff>
    </xdr:to>
    <xdr:sp macro="" textlink="">
      <xdr:nvSpPr>
        <xdr:cNvPr id="376" name="AutoShape 575"/>
        <xdr:cNvSpPr>
          <a:spLocks/>
        </xdr:cNvSpPr>
      </xdr:nvSpPr>
      <xdr:spPr bwMode="auto">
        <a:xfrm>
          <a:off x="3762375" y="466267800"/>
          <a:ext cx="76200" cy="247650"/>
        </a:xfrm>
        <a:prstGeom prst="rightBrace">
          <a:avLst>
            <a:gd name="adj1" fmla="val 191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3497</xdr:row>
      <xdr:rowOff>19050</xdr:rowOff>
    </xdr:from>
    <xdr:to>
      <xdr:col>3</xdr:col>
      <xdr:colOff>342900</xdr:colOff>
      <xdr:row>3498</xdr:row>
      <xdr:rowOff>133350</xdr:rowOff>
    </xdr:to>
    <xdr:sp macro="" textlink="">
      <xdr:nvSpPr>
        <xdr:cNvPr id="377" name="AutoShape 575"/>
        <xdr:cNvSpPr>
          <a:spLocks/>
        </xdr:cNvSpPr>
      </xdr:nvSpPr>
      <xdr:spPr bwMode="auto">
        <a:xfrm>
          <a:off x="3762375" y="466534500"/>
          <a:ext cx="76200" cy="247650"/>
        </a:xfrm>
        <a:prstGeom prst="rightBrace">
          <a:avLst>
            <a:gd name="adj1" fmla="val 191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3502</xdr:row>
      <xdr:rowOff>19050</xdr:rowOff>
    </xdr:from>
    <xdr:to>
      <xdr:col>3</xdr:col>
      <xdr:colOff>352425</xdr:colOff>
      <xdr:row>3503</xdr:row>
      <xdr:rowOff>123825</xdr:rowOff>
    </xdr:to>
    <xdr:sp macro="" textlink="">
      <xdr:nvSpPr>
        <xdr:cNvPr id="378" name="AutoShape 575"/>
        <xdr:cNvSpPr>
          <a:spLocks/>
        </xdr:cNvSpPr>
      </xdr:nvSpPr>
      <xdr:spPr bwMode="auto">
        <a:xfrm>
          <a:off x="3771900" y="467201250"/>
          <a:ext cx="76200" cy="238125"/>
        </a:xfrm>
        <a:prstGeom prst="rightBrace">
          <a:avLst>
            <a:gd name="adj1" fmla="val 1841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3504</xdr:row>
      <xdr:rowOff>19050</xdr:rowOff>
    </xdr:from>
    <xdr:to>
      <xdr:col>3</xdr:col>
      <xdr:colOff>352425</xdr:colOff>
      <xdr:row>3506</xdr:row>
      <xdr:rowOff>0</xdr:rowOff>
    </xdr:to>
    <xdr:sp macro="" textlink="">
      <xdr:nvSpPr>
        <xdr:cNvPr id="379" name="AutoShape 575"/>
        <xdr:cNvSpPr>
          <a:spLocks/>
        </xdr:cNvSpPr>
      </xdr:nvSpPr>
      <xdr:spPr bwMode="auto">
        <a:xfrm>
          <a:off x="3771900" y="467467950"/>
          <a:ext cx="76200" cy="247650"/>
        </a:xfrm>
        <a:prstGeom prst="rightBrace">
          <a:avLst>
            <a:gd name="adj1" fmla="val 191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3507</xdr:row>
      <xdr:rowOff>19050</xdr:rowOff>
    </xdr:from>
    <xdr:to>
      <xdr:col>3</xdr:col>
      <xdr:colOff>361950</xdr:colOff>
      <xdr:row>3508</xdr:row>
      <xdr:rowOff>123825</xdr:rowOff>
    </xdr:to>
    <xdr:sp macro="" textlink="">
      <xdr:nvSpPr>
        <xdr:cNvPr id="380" name="AutoShape 575"/>
        <xdr:cNvSpPr>
          <a:spLocks/>
        </xdr:cNvSpPr>
      </xdr:nvSpPr>
      <xdr:spPr bwMode="auto">
        <a:xfrm>
          <a:off x="3781425" y="467868000"/>
          <a:ext cx="76200" cy="238125"/>
        </a:xfrm>
        <a:prstGeom prst="rightBrace">
          <a:avLst>
            <a:gd name="adj1" fmla="val 1841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3510</xdr:row>
      <xdr:rowOff>19050</xdr:rowOff>
    </xdr:from>
    <xdr:to>
      <xdr:col>3</xdr:col>
      <xdr:colOff>371475</xdr:colOff>
      <xdr:row>3511</xdr:row>
      <xdr:rowOff>123825</xdr:rowOff>
    </xdr:to>
    <xdr:sp macro="" textlink="">
      <xdr:nvSpPr>
        <xdr:cNvPr id="381" name="AutoShape 575"/>
        <xdr:cNvSpPr>
          <a:spLocks/>
        </xdr:cNvSpPr>
      </xdr:nvSpPr>
      <xdr:spPr bwMode="auto">
        <a:xfrm>
          <a:off x="3781425" y="468268050"/>
          <a:ext cx="85725" cy="238125"/>
        </a:xfrm>
        <a:prstGeom prst="rightBrace">
          <a:avLst>
            <a:gd name="adj1" fmla="val 1637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3512</xdr:row>
      <xdr:rowOff>19050</xdr:rowOff>
    </xdr:from>
    <xdr:to>
      <xdr:col>3</xdr:col>
      <xdr:colOff>371475</xdr:colOff>
      <xdr:row>3513</xdr:row>
      <xdr:rowOff>133350</xdr:rowOff>
    </xdr:to>
    <xdr:sp macro="" textlink="">
      <xdr:nvSpPr>
        <xdr:cNvPr id="382" name="AutoShape 575"/>
        <xdr:cNvSpPr>
          <a:spLocks/>
        </xdr:cNvSpPr>
      </xdr:nvSpPr>
      <xdr:spPr bwMode="auto">
        <a:xfrm>
          <a:off x="3781425" y="468534750"/>
          <a:ext cx="85725" cy="247650"/>
        </a:xfrm>
        <a:prstGeom prst="rightBrace">
          <a:avLst>
            <a:gd name="adj1" fmla="val 1702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3519</xdr:row>
      <xdr:rowOff>19050</xdr:rowOff>
    </xdr:from>
    <xdr:to>
      <xdr:col>3</xdr:col>
      <xdr:colOff>352425</xdr:colOff>
      <xdr:row>3520</xdr:row>
      <xdr:rowOff>123825</xdr:rowOff>
    </xdr:to>
    <xdr:sp macro="" textlink="">
      <xdr:nvSpPr>
        <xdr:cNvPr id="383" name="AutoShape 575"/>
        <xdr:cNvSpPr>
          <a:spLocks/>
        </xdr:cNvSpPr>
      </xdr:nvSpPr>
      <xdr:spPr bwMode="auto">
        <a:xfrm>
          <a:off x="3771900" y="469468200"/>
          <a:ext cx="76200" cy="238125"/>
        </a:xfrm>
        <a:prstGeom prst="rightBrace">
          <a:avLst>
            <a:gd name="adj1" fmla="val 1841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3521</xdr:row>
      <xdr:rowOff>19050</xdr:rowOff>
    </xdr:from>
    <xdr:to>
      <xdr:col>3</xdr:col>
      <xdr:colOff>352425</xdr:colOff>
      <xdr:row>3523</xdr:row>
      <xdr:rowOff>0</xdr:rowOff>
    </xdr:to>
    <xdr:sp macro="" textlink="">
      <xdr:nvSpPr>
        <xdr:cNvPr id="384" name="AutoShape 575"/>
        <xdr:cNvSpPr>
          <a:spLocks/>
        </xdr:cNvSpPr>
      </xdr:nvSpPr>
      <xdr:spPr bwMode="auto">
        <a:xfrm>
          <a:off x="3771900" y="469734900"/>
          <a:ext cx="76200" cy="247650"/>
        </a:xfrm>
        <a:prstGeom prst="rightBrace">
          <a:avLst>
            <a:gd name="adj1" fmla="val 191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3523</xdr:row>
      <xdr:rowOff>19050</xdr:rowOff>
    </xdr:from>
    <xdr:to>
      <xdr:col>3</xdr:col>
      <xdr:colOff>361950</xdr:colOff>
      <xdr:row>3524</xdr:row>
      <xdr:rowOff>133350</xdr:rowOff>
    </xdr:to>
    <xdr:sp macro="" textlink="">
      <xdr:nvSpPr>
        <xdr:cNvPr id="385" name="AutoShape 575"/>
        <xdr:cNvSpPr>
          <a:spLocks/>
        </xdr:cNvSpPr>
      </xdr:nvSpPr>
      <xdr:spPr bwMode="auto">
        <a:xfrm>
          <a:off x="3781425" y="470001600"/>
          <a:ext cx="76200" cy="247650"/>
        </a:xfrm>
        <a:prstGeom prst="rightBrace">
          <a:avLst>
            <a:gd name="adj1" fmla="val 191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3539</xdr:row>
      <xdr:rowOff>19050</xdr:rowOff>
    </xdr:from>
    <xdr:to>
      <xdr:col>3</xdr:col>
      <xdr:colOff>352425</xdr:colOff>
      <xdr:row>3540</xdr:row>
      <xdr:rowOff>133350</xdr:rowOff>
    </xdr:to>
    <xdr:sp macro="" textlink="">
      <xdr:nvSpPr>
        <xdr:cNvPr id="386" name="AutoShape 575"/>
        <xdr:cNvSpPr>
          <a:spLocks/>
        </xdr:cNvSpPr>
      </xdr:nvSpPr>
      <xdr:spPr bwMode="auto">
        <a:xfrm>
          <a:off x="3771900" y="472135200"/>
          <a:ext cx="76200" cy="247650"/>
        </a:xfrm>
        <a:prstGeom prst="rightBrace">
          <a:avLst>
            <a:gd name="adj1" fmla="val 191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3545</xdr:row>
      <xdr:rowOff>9525</xdr:rowOff>
    </xdr:from>
    <xdr:to>
      <xdr:col>3</xdr:col>
      <xdr:colOff>333375</xdr:colOff>
      <xdr:row>3546</xdr:row>
      <xdr:rowOff>114300</xdr:rowOff>
    </xdr:to>
    <xdr:sp macro="" textlink="">
      <xdr:nvSpPr>
        <xdr:cNvPr id="387" name="AutoShape 575"/>
        <xdr:cNvSpPr>
          <a:spLocks/>
        </xdr:cNvSpPr>
      </xdr:nvSpPr>
      <xdr:spPr bwMode="auto">
        <a:xfrm>
          <a:off x="3752850" y="472925775"/>
          <a:ext cx="76200" cy="238125"/>
        </a:xfrm>
        <a:prstGeom prst="rightBrace">
          <a:avLst>
            <a:gd name="adj1" fmla="val 1841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3547</xdr:row>
      <xdr:rowOff>19050</xdr:rowOff>
    </xdr:from>
    <xdr:to>
      <xdr:col>3</xdr:col>
      <xdr:colOff>352425</xdr:colOff>
      <xdr:row>3549</xdr:row>
      <xdr:rowOff>123825</xdr:rowOff>
    </xdr:to>
    <xdr:sp macro="" textlink="">
      <xdr:nvSpPr>
        <xdr:cNvPr id="388" name="AutoShape 7"/>
        <xdr:cNvSpPr>
          <a:spLocks/>
        </xdr:cNvSpPr>
      </xdr:nvSpPr>
      <xdr:spPr bwMode="auto">
        <a:xfrm>
          <a:off x="3752850" y="473202000"/>
          <a:ext cx="95250" cy="371475"/>
        </a:xfrm>
        <a:prstGeom prst="rightBrace">
          <a:avLst>
            <a:gd name="adj1" fmla="val 176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3550</xdr:row>
      <xdr:rowOff>19050</xdr:rowOff>
    </xdr:from>
    <xdr:to>
      <xdr:col>3</xdr:col>
      <xdr:colOff>352425</xdr:colOff>
      <xdr:row>3552</xdr:row>
      <xdr:rowOff>114300</xdr:rowOff>
    </xdr:to>
    <xdr:sp macro="" textlink="">
      <xdr:nvSpPr>
        <xdr:cNvPr id="389" name="AutoShape 7"/>
        <xdr:cNvSpPr>
          <a:spLocks/>
        </xdr:cNvSpPr>
      </xdr:nvSpPr>
      <xdr:spPr bwMode="auto">
        <a:xfrm>
          <a:off x="3752850" y="473602050"/>
          <a:ext cx="95250" cy="361950"/>
        </a:xfrm>
        <a:prstGeom prst="rightBrace">
          <a:avLst>
            <a:gd name="adj1" fmla="val 171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3555</xdr:row>
      <xdr:rowOff>19050</xdr:rowOff>
    </xdr:from>
    <xdr:to>
      <xdr:col>3</xdr:col>
      <xdr:colOff>361950</xdr:colOff>
      <xdr:row>3557</xdr:row>
      <xdr:rowOff>123825</xdr:rowOff>
    </xdr:to>
    <xdr:sp macro="" textlink="">
      <xdr:nvSpPr>
        <xdr:cNvPr id="390" name="AutoShape 7"/>
        <xdr:cNvSpPr>
          <a:spLocks/>
        </xdr:cNvSpPr>
      </xdr:nvSpPr>
      <xdr:spPr bwMode="auto">
        <a:xfrm>
          <a:off x="3752850" y="474268800"/>
          <a:ext cx="104775" cy="371475"/>
        </a:xfrm>
        <a:prstGeom prst="rightBrace">
          <a:avLst>
            <a:gd name="adj1" fmla="val 1602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3574</xdr:row>
      <xdr:rowOff>19050</xdr:rowOff>
    </xdr:from>
    <xdr:to>
      <xdr:col>3</xdr:col>
      <xdr:colOff>361950</xdr:colOff>
      <xdr:row>3575</xdr:row>
      <xdr:rowOff>123825</xdr:rowOff>
    </xdr:to>
    <xdr:sp macro="" textlink="">
      <xdr:nvSpPr>
        <xdr:cNvPr id="391" name="AutoShape 575"/>
        <xdr:cNvSpPr>
          <a:spLocks/>
        </xdr:cNvSpPr>
      </xdr:nvSpPr>
      <xdr:spPr bwMode="auto">
        <a:xfrm>
          <a:off x="3781425" y="476802450"/>
          <a:ext cx="76200" cy="238125"/>
        </a:xfrm>
        <a:prstGeom prst="rightBrace">
          <a:avLst>
            <a:gd name="adj1" fmla="val 1785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3592</xdr:row>
      <xdr:rowOff>19050</xdr:rowOff>
    </xdr:from>
    <xdr:to>
      <xdr:col>3</xdr:col>
      <xdr:colOff>361950</xdr:colOff>
      <xdr:row>3593</xdr:row>
      <xdr:rowOff>123825</xdr:rowOff>
    </xdr:to>
    <xdr:sp macro="" textlink="">
      <xdr:nvSpPr>
        <xdr:cNvPr id="392" name="AutoShape 575"/>
        <xdr:cNvSpPr>
          <a:spLocks/>
        </xdr:cNvSpPr>
      </xdr:nvSpPr>
      <xdr:spPr bwMode="auto">
        <a:xfrm>
          <a:off x="3781425" y="479202750"/>
          <a:ext cx="76200" cy="238125"/>
        </a:xfrm>
        <a:prstGeom prst="rightBrace">
          <a:avLst>
            <a:gd name="adj1" fmla="val 1785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3624</xdr:row>
      <xdr:rowOff>0</xdr:rowOff>
    </xdr:from>
    <xdr:to>
      <xdr:col>3</xdr:col>
      <xdr:colOff>342900</xdr:colOff>
      <xdr:row>3625</xdr:row>
      <xdr:rowOff>114300</xdr:rowOff>
    </xdr:to>
    <xdr:sp macro="" textlink="">
      <xdr:nvSpPr>
        <xdr:cNvPr id="393" name="AutoShape 575"/>
        <xdr:cNvSpPr>
          <a:spLocks/>
        </xdr:cNvSpPr>
      </xdr:nvSpPr>
      <xdr:spPr bwMode="auto">
        <a:xfrm>
          <a:off x="3762375" y="483450900"/>
          <a:ext cx="76200" cy="247650"/>
        </a:xfrm>
        <a:prstGeom prst="rightBrace">
          <a:avLst>
            <a:gd name="adj1" fmla="val 1856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3632</xdr:row>
      <xdr:rowOff>9525</xdr:rowOff>
    </xdr:from>
    <xdr:to>
      <xdr:col>3</xdr:col>
      <xdr:colOff>342900</xdr:colOff>
      <xdr:row>3633</xdr:row>
      <xdr:rowOff>114300</xdr:rowOff>
    </xdr:to>
    <xdr:sp macro="" textlink="">
      <xdr:nvSpPr>
        <xdr:cNvPr id="394" name="AutoShape 575"/>
        <xdr:cNvSpPr>
          <a:spLocks/>
        </xdr:cNvSpPr>
      </xdr:nvSpPr>
      <xdr:spPr bwMode="auto">
        <a:xfrm>
          <a:off x="3743325" y="484527225"/>
          <a:ext cx="95250" cy="238125"/>
        </a:xfrm>
        <a:prstGeom prst="rightBrace">
          <a:avLst>
            <a:gd name="adj1" fmla="val 1875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3652</xdr:row>
      <xdr:rowOff>19050</xdr:rowOff>
    </xdr:from>
    <xdr:to>
      <xdr:col>3</xdr:col>
      <xdr:colOff>352425</xdr:colOff>
      <xdr:row>3653</xdr:row>
      <xdr:rowOff>133350</xdr:rowOff>
    </xdr:to>
    <xdr:sp macro="" textlink="">
      <xdr:nvSpPr>
        <xdr:cNvPr id="395" name="AutoShape 575"/>
        <xdr:cNvSpPr>
          <a:spLocks/>
        </xdr:cNvSpPr>
      </xdr:nvSpPr>
      <xdr:spPr bwMode="auto">
        <a:xfrm>
          <a:off x="3752850" y="487203750"/>
          <a:ext cx="95250" cy="247650"/>
        </a:xfrm>
        <a:prstGeom prst="rightBrace">
          <a:avLst>
            <a:gd name="adj1" fmla="val 195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3658</xdr:row>
      <xdr:rowOff>19050</xdr:rowOff>
    </xdr:from>
    <xdr:to>
      <xdr:col>3</xdr:col>
      <xdr:colOff>361950</xdr:colOff>
      <xdr:row>3659</xdr:row>
      <xdr:rowOff>133350</xdr:rowOff>
    </xdr:to>
    <xdr:sp macro="" textlink="">
      <xdr:nvSpPr>
        <xdr:cNvPr id="396" name="AutoShape 575"/>
        <xdr:cNvSpPr>
          <a:spLocks/>
        </xdr:cNvSpPr>
      </xdr:nvSpPr>
      <xdr:spPr bwMode="auto">
        <a:xfrm>
          <a:off x="3752850" y="488003850"/>
          <a:ext cx="104775" cy="247650"/>
        </a:xfrm>
        <a:prstGeom prst="rightBrace">
          <a:avLst>
            <a:gd name="adj1" fmla="val 1772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3665</xdr:row>
      <xdr:rowOff>19050</xdr:rowOff>
    </xdr:from>
    <xdr:to>
      <xdr:col>3</xdr:col>
      <xdr:colOff>352425</xdr:colOff>
      <xdr:row>3667</xdr:row>
      <xdr:rowOff>123825</xdr:rowOff>
    </xdr:to>
    <xdr:sp macro="" textlink="">
      <xdr:nvSpPr>
        <xdr:cNvPr id="397" name="AutoShape 529"/>
        <xdr:cNvSpPr>
          <a:spLocks/>
        </xdr:cNvSpPr>
      </xdr:nvSpPr>
      <xdr:spPr bwMode="auto">
        <a:xfrm>
          <a:off x="3743325" y="488937300"/>
          <a:ext cx="104775" cy="371475"/>
        </a:xfrm>
        <a:prstGeom prst="rightBrace">
          <a:avLst>
            <a:gd name="adj1" fmla="val 176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3669</xdr:row>
      <xdr:rowOff>9525</xdr:rowOff>
    </xdr:from>
    <xdr:to>
      <xdr:col>3</xdr:col>
      <xdr:colOff>342900</xdr:colOff>
      <xdr:row>3670</xdr:row>
      <xdr:rowOff>114300</xdr:rowOff>
    </xdr:to>
    <xdr:sp macro="" textlink="">
      <xdr:nvSpPr>
        <xdr:cNvPr id="398" name="AutoShape 575"/>
        <xdr:cNvSpPr>
          <a:spLocks/>
        </xdr:cNvSpPr>
      </xdr:nvSpPr>
      <xdr:spPr bwMode="auto">
        <a:xfrm>
          <a:off x="3743325" y="489461175"/>
          <a:ext cx="95250" cy="238125"/>
        </a:xfrm>
        <a:prstGeom prst="rightBrace">
          <a:avLst>
            <a:gd name="adj1" fmla="val 1875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3684</xdr:row>
      <xdr:rowOff>19050</xdr:rowOff>
    </xdr:from>
    <xdr:to>
      <xdr:col>3</xdr:col>
      <xdr:colOff>352425</xdr:colOff>
      <xdr:row>3685</xdr:row>
      <xdr:rowOff>123825</xdr:rowOff>
    </xdr:to>
    <xdr:sp macro="" textlink="">
      <xdr:nvSpPr>
        <xdr:cNvPr id="399" name="AutoShape 575"/>
        <xdr:cNvSpPr>
          <a:spLocks/>
        </xdr:cNvSpPr>
      </xdr:nvSpPr>
      <xdr:spPr bwMode="auto">
        <a:xfrm>
          <a:off x="3752850" y="491470950"/>
          <a:ext cx="95250" cy="238125"/>
        </a:xfrm>
        <a:prstGeom prst="rightBrace">
          <a:avLst>
            <a:gd name="adj1" fmla="val 1875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3692</xdr:row>
      <xdr:rowOff>19050</xdr:rowOff>
    </xdr:from>
    <xdr:to>
      <xdr:col>3</xdr:col>
      <xdr:colOff>352425</xdr:colOff>
      <xdr:row>3693</xdr:row>
      <xdr:rowOff>123825</xdr:rowOff>
    </xdr:to>
    <xdr:sp macro="" textlink="">
      <xdr:nvSpPr>
        <xdr:cNvPr id="400" name="AutoShape 575"/>
        <xdr:cNvSpPr>
          <a:spLocks/>
        </xdr:cNvSpPr>
      </xdr:nvSpPr>
      <xdr:spPr bwMode="auto">
        <a:xfrm>
          <a:off x="3752850" y="492537750"/>
          <a:ext cx="95250" cy="238125"/>
        </a:xfrm>
        <a:prstGeom prst="rightBrace">
          <a:avLst>
            <a:gd name="adj1" fmla="val 1875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3697</xdr:row>
      <xdr:rowOff>19050</xdr:rowOff>
    </xdr:from>
    <xdr:to>
      <xdr:col>4</xdr:col>
      <xdr:colOff>0</xdr:colOff>
      <xdr:row>3700</xdr:row>
      <xdr:rowOff>0</xdr:rowOff>
    </xdr:to>
    <xdr:sp macro="" textlink="">
      <xdr:nvSpPr>
        <xdr:cNvPr id="401" name="AutoShape 538"/>
        <xdr:cNvSpPr>
          <a:spLocks/>
        </xdr:cNvSpPr>
      </xdr:nvSpPr>
      <xdr:spPr bwMode="auto">
        <a:xfrm>
          <a:off x="3752850" y="493204500"/>
          <a:ext cx="114300" cy="381000"/>
        </a:xfrm>
        <a:prstGeom prst="rightBrace">
          <a:avLst>
            <a:gd name="adj1" fmla="val 1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3707</xdr:row>
      <xdr:rowOff>19050</xdr:rowOff>
    </xdr:from>
    <xdr:to>
      <xdr:col>3</xdr:col>
      <xdr:colOff>352425</xdr:colOff>
      <xdr:row>3709</xdr:row>
      <xdr:rowOff>0</xdr:rowOff>
    </xdr:to>
    <xdr:sp macro="" textlink="">
      <xdr:nvSpPr>
        <xdr:cNvPr id="402" name="AutoShape 575"/>
        <xdr:cNvSpPr>
          <a:spLocks/>
        </xdr:cNvSpPr>
      </xdr:nvSpPr>
      <xdr:spPr bwMode="auto">
        <a:xfrm>
          <a:off x="3752850" y="494538000"/>
          <a:ext cx="95250" cy="247650"/>
        </a:xfrm>
        <a:prstGeom prst="rightBrace">
          <a:avLst>
            <a:gd name="adj1" fmla="val 195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3725</xdr:row>
      <xdr:rowOff>19050</xdr:rowOff>
    </xdr:from>
    <xdr:to>
      <xdr:col>3</xdr:col>
      <xdr:colOff>352425</xdr:colOff>
      <xdr:row>3726</xdr:row>
      <xdr:rowOff>133350</xdr:rowOff>
    </xdr:to>
    <xdr:sp macro="" textlink="">
      <xdr:nvSpPr>
        <xdr:cNvPr id="403" name="AutoShape 575"/>
        <xdr:cNvSpPr>
          <a:spLocks/>
        </xdr:cNvSpPr>
      </xdr:nvSpPr>
      <xdr:spPr bwMode="auto">
        <a:xfrm>
          <a:off x="3752850" y="496938300"/>
          <a:ext cx="95250" cy="247650"/>
        </a:xfrm>
        <a:prstGeom prst="rightBrace">
          <a:avLst>
            <a:gd name="adj1" fmla="val 195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3729</xdr:row>
      <xdr:rowOff>19050</xdr:rowOff>
    </xdr:from>
    <xdr:to>
      <xdr:col>3</xdr:col>
      <xdr:colOff>361950</xdr:colOff>
      <xdr:row>3730</xdr:row>
      <xdr:rowOff>133350</xdr:rowOff>
    </xdr:to>
    <xdr:sp macro="" textlink="">
      <xdr:nvSpPr>
        <xdr:cNvPr id="404" name="AutoShape 575"/>
        <xdr:cNvSpPr>
          <a:spLocks/>
        </xdr:cNvSpPr>
      </xdr:nvSpPr>
      <xdr:spPr bwMode="auto">
        <a:xfrm>
          <a:off x="3752850" y="497471700"/>
          <a:ext cx="104775" cy="247650"/>
        </a:xfrm>
        <a:prstGeom prst="rightBrace">
          <a:avLst>
            <a:gd name="adj1" fmla="val 1772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3743</xdr:row>
      <xdr:rowOff>19050</xdr:rowOff>
    </xdr:from>
    <xdr:to>
      <xdr:col>3</xdr:col>
      <xdr:colOff>352425</xdr:colOff>
      <xdr:row>3744</xdr:row>
      <xdr:rowOff>133350</xdr:rowOff>
    </xdr:to>
    <xdr:sp macro="" textlink="">
      <xdr:nvSpPr>
        <xdr:cNvPr id="405" name="AutoShape 575"/>
        <xdr:cNvSpPr>
          <a:spLocks/>
        </xdr:cNvSpPr>
      </xdr:nvSpPr>
      <xdr:spPr bwMode="auto">
        <a:xfrm>
          <a:off x="3752850" y="499338600"/>
          <a:ext cx="95250" cy="247650"/>
        </a:xfrm>
        <a:prstGeom prst="rightBrace">
          <a:avLst>
            <a:gd name="adj1" fmla="val 195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3750</xdr:row>
      <xdr:rowOff>19050</xdr:rowOff>
    </xdr:from>
    <xdr:to>
      <xdr:col>3</xdr:col>
      <xdr:colOff>352425</xdr:colOff>
      <xdr:row>3751</xdr:row>
      <xdr:rowOff>133350</xdr:rowOff>
    </xdr:to>
    <xdr:sp macro="" textlink="">
      <xdr:nvSpPr>
        <xdr:cNvPr id="406" name="AutoShape 575"/>
        <xdr:cNvSpPr>
          <a:spLocks/>
        </xdr:cNvSpPr>
      </xdr:nvSpPr>
      <xdr:spPr bwMode="auto">
        <a:xfrm>
          <a:off x="3752850" y="500272050"/>
          <a:ext cx="95250" cy="247650"/>
        </a:xfrm>
        <a:prstGeom prst="rightBrace">
          <a:avLst>
            <a:gd name="adj1" fmla="val 195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3756</xdr:row>
      <xdr:rowOff>19050</xdr:rowOff>
    </xdr:from>
    <xdr:to>
      <xdr:col>3</xdr:col>
      <xdr:colOff>361950</xdr:colOff>
      <xdr:row>3757</xdr:row>
      <xdr:rowOff>123825</xdr:rowOff>
    </xdr:to>
    <xdr:sp macro="" textlink="">
      <xdr:nvSpPr>
        <xdr:cNvPr id="407" name="AutoShape 575"/>
        <xdr:cNvSpPr>
          <a:spLocks/>
        </xdr:cNvSpPr>
      </xdr:nvSpPr>
      <xdr:spPr bwMode="auto">
        <a:xfrm>
          <a:off x="3752850" y="501072150"/>
          <a:ext cx="104775" cy="238125"/>
        </a:xfrm>
        <a:prstGeom prst="rightBrace">
          <a:avLst>
            <a:gd name="adj1" fmla="val 17045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3759</xdr:row>
      <xdr:rowOff>19050</xdr:rowOff>
    </xdr:from>
    <xdr:to>
      <xdr:col>3</xdr:col>
      <xdr:colOff>352425</xdr:colOff>
      <xdr:row>3760</xdr:row>
      <xdr:rowOff>133350</xdr:rowOff>
    </xdr:to>
    <xdr:sp macro="" textlink="">
      <xdr:nvSpPr>
        <xdr:cNvPr id="408" name="AutoShape 575"/>
        <xdr:cNvSpPr>
          <a:spLocks/>
        </xdr:cNvSpPr>
      </xdr:nvSpPr>
      <xdr:spPr bwMode="auto">
        <a:xfrm>
          <a:off x="3752850" y="501472200"/>
          <a:ext cx="95250" cy="247650"/>
        </a:xfrm>
        <a:prstGeom prst="rightBrace">
          <a:avLst>
            <a:gd name="adj1" fmla="val 195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3762</xdr:row>
      <xdr:rowOff>19050</xdr:rowOff>
    </xdr:from>
    <xdr:to>
      <xdr:col>4</xdr:col>
      <xdr:colOff>0</xdr:colOff>
      <xdr:row>3763</xdr:row>
      <xdr:rowOff>123825</xdr:rowOff>
    </xdr:to>
    <xdr:sp macro="" textlink="">
      <xdr:nvSpPr>
        <xdr:cNvPr id="409" name="AutoShape 575"/>
        <xdr:cNvSpPr>
          <a:spLocks/>
        </xdr:cNvSpPr>
      </xdr:nvSpPr>
      <xdr:spPr bwMode="auto">
        <a:xfrm>
          <a:off x="3762375" y="501872250"/>
          <a:ext cx="104775" cy="238125"/>
        </a:xfrm>
        <a:prstGeom prst="rightBrace">
          <a:avLst>
            <a:gd name="adj1" fmla="val 17045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238125</xdr:colOff>
      <xdr:row>3775</xdr:row>
      <xdr:rowOff>19050</xdr:rowOff>
    </xdr:from>
    <xdr:to>
      <xdr:col>3</xdr:col>
      <xdr:colOff>333375</xdr:colOff>
      <xdr:row>3776</xdr:row>
      <xdr:rowOff>123825</xdr:rowOff>
    </xdr:to>
    <xdr:sp macro="" textlink="">
      <xdr:nvSpPr>
        <xdr:cNvPr id="410" name="AutoShape 575"/>
        <xdr:cNvSpPr>
          <a:spLocks/>
        </xdr:cNvSpPr>
      </xdr:nvSpPr>
      <xdr:spPr bwMode="auto">
        <a:xfrm>
          <a:off x="3733800" y="503605800"/>
          <a:ext cx="95250" cy="238125"/>
        </a:xfrm>
        <a:prstGeom prst="rightBrace">
          <a:avLst>
            <a:gd name="adj1" fmla="val 1875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238125</xdr:colOff>
      <xdr:row>3788</xdr:row>
      <xdr:rowOff>19050</xdr:rowOff>
    </xdr:from>
    <xdr:to>
      <xdr:col>4</xdr:col>
      <xdr:colOff>0</xdr:colOff>
      <xdr:row>3790</xdr:row>
      <xdr:rowOff>133350</xdr:rowOff>
    </xdr:to>
    <xdr:sp macro="" textlink="">
      <xdr:nvSpPr>
        <xdr:cNvPr id="411" name="AutoShape 361"/>
        <xdr:cNvSpPr>
          <a:spLocks/>
        </xdr:cNvSpPr>
      </xdr:nvSpPr>
      <xdr:spPr bwMode="auto">
        <a:xfrm>
          <a:off x="3733800" y="505339350"/>
          <a:ext cx="133350" cy="381000"/>
        </a:xfrm>
        <a:prstGeom prst="rightBrace">
          <a:avLst>
            <a:gd name="adj1" fmla="val 152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774</xdr:row>
      <xdr:rowOff>19050</xdr:rowOff>
    </xdr:from>
    <xdr:to>
      <xdr:col>3</xdr:col>
      <xdr:colOff>361950</xdr:colOff>
      <xdr:row>776</xdr:row>
      <xdr:rowOff>104775</xdr:rowOff>
    </xdr:to>
    <xdr:sp macro="" textlink="">
      <xdr:nvSpPr>
        <xdr:cNvPr id="412" name="AutoShape 131"/>
        <xdr:cNvSpPr>
          <a:spLocks/>
        </xdr:cNvSpPr>
      </xdr:nvSpPr>
      <xdr:spPr bwMode="auto">
        <a:xfrm>
          <a:off x="3752850" y="103441500"/>
          <a:ext cx="104775" cy="352425"/>
        </a:xfrm>
        <a:prstGeom prst="rightBrace">
          <a:avLst>
            <a:gd name="adj1" fmla="val 169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779</xdr:row>
      <xdr:rowOff>19050</xdr:rowOff>
    </xdr:from>
    <xdr:to>
      <xdr:col>3</xdr:col>
      <xdr:colOff>361950</xdr:colOff>
      <xdr:row>780</xdr:row>
      <xdr:rowOff>123825</xdr:rowOff>
    </xdr:to>
    <xdr:sp macro="" textlink="">
      <xdr:nvSpPr>
        <xdr:cNvPr id="413" name="AutoShape 575"/>
        <xdr:cNvSpPr>
          <a:spLocks/>
        </xdr:cNvSpPr>
      </xdr:nvSpPr>
      <xdr:spPr bwMode="auto">
        <a:xfrm>
          <a:off x="3743325" y="104108250"/>
          <a:ext cx="114300" cy="238125"/>
        </a:xfrm>
        <a:prstGeom prst="rightBrace">
          <a:avLst>
            <a:gd name="adj1" fmla="val 1879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783</xdr:row>
      <xdr:rowOff>19050</xdr:rowOff>
    </xdr:from>
    <xdr:to>
      <xdr:col>3</xdr:col>
      <xdr:colOff>361950</xdr:colOff>
      <xdr:row>785</xdr:row>
      <xdr:rowOff>104775</xdr:rowOff>
    </xdr:to>
    <xdr:sp macro="" textlink="">
      <xdr:nvSpPr>
        <xdr:cNvPr id="414" name="AutoShape 131"/>
        <xdr:cNvSpPr>
          <a:spLocks/>
        </xdr:cNvSpPr>
      </xdr:nvSpPr>
      <xdr:spPr bwMode="auto">
        <a:xfrm>
          <a:off x="3752850" y="104641650"/>
          <a:ext cx="104775" cy="352425"/>
        </a:xfrm>
        <a:prstGeom prst="rightBrace">
          <a:avLst>
            <a:gd name="adj1" fmla="val 169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1134</xdr:row>
      <xdr:rowOff>19050</xdr:rowOff>
    </xdr:from>
    <xdr:to>
      <xdr:col>3</xdr:col>
      <xdr:colOff>352425</xdr:colOff>
      <xdr:row>1135</xdr:row>
      <xdr:rowOff>114300</xdr:rowOff>
    </xdr:to>
    <xdr:sp macro="" textlink="">
      <xdr:nvSpPr>
        <xdr:cNvPr id="415" name="AutoShape 575"/>
        <xdr:cNvSpPr>
          <a:spLocks/>
        </xdr:cNvSpPr>
      </xdr:nvSpPr>
      <xdr:spPr bwMode="auto">
        <a:xfrm>
          <a:off x="3752850" y="151447500"/>
          <a:ext cx="95250" cy="228600"/>
        </a:xfrm>
        <a:prstGeom prst="rightBrace">
          <a:avLst>
            <a:gd name="adj1" fmla="val 1858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2616</xdr:row>
      <xdr:rowOff>19050</xdr:rowOff>
    </xdr:from>
    <xdr:to>
      <xdr:col>3</xdr:col>
      <xdr:colOff>361950</xdr:colOff>
      <xdr:row>2617</xdr:row>
      <xdr:rowOff>123825</xdr:rowOff>
    </xdr:to>
    <xdr:sp macro="" textlink="">
      <xdr:nvSpPr>
        <xdr:cNvPr id="416" name="AutoShape 575"/>
        <xdr:cNvSpPr>
          <a:spLocks/>
        </xdr:cNvSpPr>
      </xdr:nvSpPr>
      <xdr:spPr bwMode="auto">
        <a:xfrm>
          <a:off x="3752850" y="349053150"/>
          <a:ext cx="104775" cy="238125"/>
        </a:xfrm>
        <a:prstGeom prst="rightBrace">
          <a:avLst>
            <a:gd name="adj1" fmla="val 1727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2724</xdr:row>
      <xdr:rowOff>19050</xdr:rowOff>
    </xdr:from>
    <xdr:to>
      <xdr:col>3</xdr:col>
      <xdr:colOff>352425</xdr:colOff>
      <xdr:row>2726</xdr:row>
      <xdr:rowOff>9525</xdr:rowOff>
    </xdr:to>
    <xdr:sp macro="" textlink="">
      <xdr:nvSpPr>
        <xdr:cNvPr id="417" name="AutoShape 575"/>
        <xdr:cNvSpPr>
          <a:spLocks/>
        </xdr:cNvSpPr>
      </xdr:nvSpPr>
      <xdr:spPr bwMode="auto">
        <a:xfrm>
          <a:off x="3752850" y="363454950"/>
          <a:ext cx="95250" cy="257175"/>
        </a:xfrm>
        <a:prstGeom prst="rightBrace">
          <a:avLst>
            <a:gd name="adj1" fmla="val 21113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266700</xdr:colOff>
      <xdr:row>3069</xdr:row>
      <xdr:rowOff>19050</xdr:rowOff>
    </xdr:from>
    <xdr:to>
      <xdr:col>3</xdr:col>
      <xdr:colOff>352425</xdr:colOff>
      <xdr:row>3071</xdr:row>
      <xdr:rowOff>0</xdr:rowOff>
    </xdr:to>
    <xdr:sp macro="" textlink="">
      <xdr:nvSpPr>
        <xdr:cNvPr id="418" name="AutoShape 575"/>
        <xdr:cNvSpPr>
          <a:spLocks/>
        </xdr:cNvSpPr>
      </xdr:nvSpPr>
      <xdr:spPr bwMode="auto">
        <a:xfrm>
          <a:off x="3762375" y="409460700"/>
          <a:ext cx="85725" cy="247650"/>
        </a:xfrm>
        <a:prstGeom prst="rightBrace">
          <a:avLst>
            <a:gd name="adj1" fmla="val 1745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3582</xdr:row>
      <xdr:rowOff>9525</xdr:rowOff>
    </xdr:from>
    <xdr:to>
      <xdr:col>3</xdr:col>
      <xdr:colOff>361950</xdr:colOff>
      <xdr:row>3583</xdr:row>
      <xdr:rowOff>114300</xdr:rowOff>
    </xdr:to>
    <xdr:sp macro="" textlink="">
      <xdr:nvSpPr>
        <xdr:cNvPr id="419" name="AutoShape 575"/>
        <xdr:cNvSpPr>
          <a:spLocks/>
        </xdr:cNvSpPr>
      </xdr:nvSpPr>
      <xdr:spPr bwMode="auto">
        <a:xfrm>
          <a:off x="3781425" y="477859725"/>
          <a:ext cx="76200" cy="238125"/>
        </a:xfrm>
        <a:prstGeom prst="rightBrace">
          <a:avLst>
            <a:gd name="adj1" fmla="val 17766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3703</xdr:row>
      <xdr:rowOff>19050</xdr:rowOff>
    </xdr:from>
    <xdr:to>
      <xdr:col>3</xdr:col>
      <xdr:colOff>361950</xdr:colOff>
      <xdr:row>3704</xdr:row>
      <xdr:rowOff>123825</xdr:rowOff>
    </xdr:to>
    <xdr:sp macro="" textlink="">
      <xdr:nvSpPr>
        <xdr:cNvPr id="420" name="AutoShape 575"/>
        <xdr:cNvSpPr>
          <a:spLocks/>
        </xdr:cNvSpPr>
      </xdr:nvSpPr>
      <xdr:spPr bwMode="auto">
        <a:xfrm>
          <a:off x="3752850" y="494004600"/>
          <a:ext cx="104775" cy="238125"/>
        </a:xfrm>
        <a:prstGeom prst="rightBrace">
          <a:avLst>
            <a:gd name="adj1" fmla="val 1688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3768</xdr:row>
      <xdr:rowOff>19050</xdr:rowOff>
    </xdr:from>
    <xdr:to>
      <xdr:col>3</xdr:col>
      <xdr:colOff>352425</xdr:colOff>
      <xdr:row>3769</xdr:row>
      <xdr:rowOff>123825</xdr:rowOff>
    </xdr:to>
    <xdr:sp macro="" textlink="">
      <xdr:nvSpPr>
        <xdr:cNvPr id="421" name="AutoShape 575"/>
        <xdr:cNvSpPr>
          <a:spLocks/>
        </xdr:cNvSpPr>
      </xdr:nvSpPr>
      <xdr:spPr bwMode="auto">
        <a:xfrm>
          <a:off x="3752850" y="502672350"/>
          <a:ext cx="95250" cy="238125"/>
        </a:xfrm>
        <a:prstGeom prst="rightBrace">
          <a:avLst>
            <a:gd name="adj1" fmla="val 1866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336</xdr:row>
      <xdr:rowOff>19050</xdr:rowOff>
    </xdr:from>
    <xdr:to>
      <xdr:col>3</xdr:col>
      <xdr:colOff>361950</xdr:colOff>
      <xdr:row>339</xdr:row>
      <xdr:rowOff>123825</xdr:rowOff>
    </xdr:to>
    <xdr:sp macro="" textlink="">
      <xdr:nvSpPr>
        <xdr:cNvPr id="422" name="AutoShape 575"/>
        <xdr:cNvSpPr>
          <a:spLocks/>
        </xdr:cNvSpPr>
      </xdr:nvSpPr>
      <xdr:spPr bwMode="auto">
        <a:xfrm>
          <a:off x="3743325" y="45034200"/>
          <a:ext cx="114300" cy="504825"/>
        </a:xfrm>
        <a:prstGeom prst="rightBrace">
          <a:avLst>
            <a:gd name="adj1" fmla="val 1893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238125</xdr:colOff>
      <xdr:row>340</xdr:row>
      <xdr:rowOff>19050</xdr:rowOff>
    </xdr:from>
    <xdr:to>
      <xdr:col>3</xdr:col>
      <xdr:colOff>352425</xdr:colOff>
      <xdr:row>343</xdr:row>
      <xdr:rowOff>123825</xdr:rowOff>
    </xdr:to>
    <xdr:sp macro="" textlink="">
      <xdr:nvSpPr>
        <xdr:cNvPr id="423" name="AutoShape 575"/>
        <xdr:cNvSpPr>
          <a:spLocks/>
        </xdr:cNvSpPr>
      </xdr:nvSpPr>
      <xdr:spPr bwMode="auto">
        <a:xfrm>
          <a:off x="3733800" y="45567600"/>
          <a:ext cx="114300" cy="504825"/>
        </a:xfrm>
        <a:prstGeom prst="rightBrace">
          <a:avLst>
            <a:gd name="adj1" fmla="val 1893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418</xdr:row>
      <xdr:rowOff>19050</xdr:rowOff>
    </xdr:from>
    <xdr:to>
      <xdr:col>3</xdr:col>
      <xdr:colOff>361950</xdr:colOff>
      <xdr:row>421</xdr:row>
      <xdr:rowOff>133350</xdr:rowOff>
    </xdr:to>
    <xdr:sp macro="" textlink="">
      <xdr:nvSpPr>
        <xdr:cNvPr id="424" name="AutoShape 575"/>
        <xdr:cNvSpPr>
          <a:spLocks/>
        </xdr:cNvSpPr>
      </xdr:nvSpPr>
      <xdr:spPr bwMode="auto">
        <a:xfrm>
          <a:off x="3752850" y="55968900"/>
          <a:ext cx="104775" cy="514350"/>
        </a:xfrm>
        <a:prstGeom prst="rightBrace">
          <a:avLst>
            <a:gd name="adj1" fmla="val 1715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566</xdr:row>
      <xdr:rowOff>19050</xdr:rowOff>
    </xdr:from>
    <xdr:to>
      <xdr:col>3</xdr:col>
      <xdr:colOff>352425</xdr:colOff>
      <xdr:row>569</xdr:row>
      <xdr:rowOff>123825</xdr:rowOff>
    </xdr:to>
    <xdr:sp macro="" textlink="">
      <xdr:nvSpPr>
        <xdr:cNvPr id="425" name="AutoShape 575"/>
        <xdr:cNvSpPr>
          <a:spLocks/>
        </xdr:cNvSpPr>
      </xdr:nvSpPr>
      <xdr:spPr bwMode="auto">
        <a:xfrm>
          <a:off x="3743325" y="75704700"/>
          <a:ext cx="104775" cy="504825"/>
        </a:xfrm>
        <a:prstGeom prst="rightBrace">
          <a:avLst>
            <a:gd name="adj1" fmla="val 2050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700</xdr:row>
      <xdr:rowOff>19050</xdr:rowOff>
    </xdr:from>
    <xdr:to>
      <xdr:col>3</xdr:col>
      <xdr:colOff>361950</xdr:colOff>
      <xdr:row>703</xdr:row>
      <xdr:rowOff>123825</xdr:rowOff>
    </xdr:to>
    <xdr:sp macro="" textlink="">
      <xdr:nvSpPr>
        <xdr:cNvPr id="426" name="AutoShape 575"/>
        <xdr:cNvSpPr>
          <a:spLocks/>
        </xdr:cNvSpPr>
      </xdr:nvSpPr>
      <xdr:spPr bwMode="auto">
        <a:xfrm>
          <a:off x="3752850" y="93573600"/>
          <a:ext cx="104775" cy="504825"/>
        </a:xfrm>
        <a:prstGeom prst="rightBrace">
          <a:avLst>
            <a:gd name="adj1" fmla="val 19184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1153</xdr:row>
      <xdr:rowOff>19050</xdr:rowOff>
    </xdr:from>
    <xdr:to>
      <xdr:col>3</xdr:col>
      <xdr:colOff>352425</xdr:colOff>
      <xdr:row>1156</xdr:row>
      <xdr:rowOff>133350</xdr:rowOff>
    </xdr:to>
    <xdr:sp macro="" textlink="">
      <xdr:nvSpPr>
        <xdr:cNvPr id="427" name="AutoShape 575"/>
        <xdr:cNvSpPr>
          <a:spLocks/>
        </xdr:cNvSpPr>
      </xdr:nvSpPr>
      <xdr:spPr bwMode="auto">
        <a:xfrm>
          <a:off x="3752850" y="153981150"/>
          <a:ext cx="95250" cy="514350"/>
        </a:xfrm>
        <a:prstGeom prst="rightBrace">
          <a:avLst>
            <a:gd name="adj1" fmla="val 18350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1286</xdr:row>
      <xdr:rowOff>47625</xdr:rowOff>
    </xdr:from>
    <xdr:to>
      <xdr:col>4</xdr:col>
      <xdr:colOff>0</xdr:colOff>
      <xdr:row>1289</xdr:row>
      <xdr:rowOff>114300</xdr:rowOff>
    </xdr:to>
    <xdr:sp macro="" textlink="">
      <xdr:nvSpPr>
        <xdr:cNvPr id="428" name="AutoShape 575"/>
        <xdr:cNvSpPr>
          <a:spLocks/>
        </xdr:cNvSpPr>
      </xdr:nvSpPr>
      <xdr:spPr bwMode="auto">
        <a:xfrm>
          <a:off x="3752850" y="171745275"/>
          <a:ext cx="114300" cy="466725"/>
        </a:xfrm>
        <a:prstGeom prst="rightBrace">
          <a:avLst>
            <a:gd name="adj1" fmla="val 1848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285750</xdr:colOff>
      <xdr:row>2226</xdr:row>
      <xdr:rowOff>28575</xdr:rowOff>
    </xdr:from>
    <xdr:to>
      <xdr:col>3</xdr:col>
      <xdr:colOff>361950</xdr:colOff>
      <xdr:row>2229</xdr:row>
      <xdr:rowOff>114300</xdr:rowOff>
    </xdr:to>
    <xdr:sp macro="" textlink="">
      <xdr:nvSpPr>
        <xdr:cNvPr id="429" name="AutoShape 575"/>
        <xdr:cNvSpPr>
          <a:spLocks/>
        </xdr:cNvSpPr>
      </xdr:nvSpPr>
      <xdr:spPr bwMode="auto">
        <a:xfrm>
          <a:off x="3781425" y="297075225"/>
          <a:ext cx="76200" cy="485775"/>
        </a:xfrm>
        <a:prstGeom prst="rightBrace">
          <a:avLst>
            <a:gd name="adj1" fmla="val 19715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2529</xdr:row>
      <xdr:rowOff>19050</xdr:rowOff>
    </xdr:from>
    <xdr:to>
      <xdr:col>4</xdr:col>
      <xdr:colOff>0</xdr:colOff>
      <xdr:row>2532</xdr:row>
      <xdr:rowOff>104775</xdr:rowOff>
    </xdr:to>
    <xdr:sp macro="" textlink="">
      <xdr:nvSpPr>
        <xdr:cNvPr id="430" name="AutoShape 575"/>
        <xdr:cNvSpPr>
          <a:spLocks/>
        </xdr:cNvSpPr>
      </xdr:nvSpPr>
      <xdr:spPr bwMode="auto">
        <a:xfrm>
          <a:off x="3752850" y="337451700"/>
          <a:ext cx="114300" cy="485775"/>
        </a:xfrm>
        <a:prstGeom prst="rightBrace">
          <a:avLst>
            <a:gd name="adj1" fmla="val 19499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2561</xdr:row>
      <xdr:rowOff>47625</xdr:rowOff>
    </xdr:from>
    <xdr:to>
      <xdr:col>4</xdr:col>
      <xdr:colOff>9525</xdr:colOff>
      <xdr:row>2564</xdr:row>
      <xdr:rowOff>123825</xdr:rowOff>
    </xdr:to>
    <xdr:sp macro="" textlink="">
      <xdr:nvSpPr>
        <xdr:cNvPr id="431" name="AutoShape 575"/>
        <xdr:cNvSpPr>
          <a:spLocks/>
        </xdr:cNvSpPr>
      </xdr:nvSpPr>
      <xdr:spPr bwMode="auto">
        <a:xfrm>
          <a:off x="3752850" y="341747475"/>
          <a:ext cx="123825" cy="476250"/>
        </a:xfrm>
        <a:prstGeom prst="rightBrace">
          <a:avLst>
            <a:gd name="adj1" fmla="val 1609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2605</xdr:row>
      <xdr:rowOff>28575</xdr:rowOff>
    </xdr:from>
    <xdr:to>
      <xdr:col>3</xdr:col>
      <xdr:colOff>361950</xdr:colOff>
      <xdr:row>2608</xdr:row>
      <xdr:rowOff>104775</xdr:rowOff>
    </xdr:to>
    <xdr:sp macro="" textlink="">
      <xdr:nvSpPr>
        <xdr:cNvPr id="432" name="AutoShape 575"/>
        <xdr:cNvSpPr>
          <a:spLocks/>
        </xdr:cNvSpPr>
      </xdr:nvSpPr>
      <xdr:spPr bwMode="auto">
        <a:xfrm>
          <a:off x="3752850" y="347595825"/>
          <a:ext cx="104775" cy="476250"/>
        </a:xfrm>
        <a:prstGeom prst="rightBrace">
          <a:avLst>
            <a:gd name="adj1" fmla="val 18918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3104</xdr:row>
      <xdr:rowOff>19050</xdr:rowOff>
    </xdr:from>
    <xdr:to>
      <xdr:col>3</xdr:col>
      <xdr:colOff>352425</xdr:colOff>
      <xdr:row>3107</xdr:row>
      <xdr:rowOff>104775</xdr:rowOff>
    </xdr:to>
    <xdr:sp macro="" textlink="">
      <xdr:nvSpPr>
        <xdr:cNvPr id="433" name="AutoShape 575"/>
        <xdr:cNvSpPr>
          <a:spLocks/>
        </xdr:cNvSpPr>
      </xdr:nvSpPr>
      <xdr:spPr bwMode="auto">
        <a:xfrm>
          <a:off x="3752850" y="414127950"/>
          <a:ext cx="95250" cy="485775"/>
        </a:xfrm>
        <a:prstGeom prst="rightBrace">
          <a:avLst>
            <a:gd name="adj1" fmla="val 19007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3637</xdr:row>
      <xdr:rowOff>47625</xdr:rowOff>
    </xdr:from>
    <xdr:to>
      <xdr:col>3</xdr:col>
      <xdr:colOff>361950</xdr:colOff>
      <xdr:row>3640</xdr:row>
      <xdr:rowOff>114300</xdr:rowOff>
    </xdr:to>
    <xdr:sp macro="" textlink="">
      <xdr:nvSpPr>
        <xdr:cNvPr id="434" name="AutoShape 575"/>
        <xdr:cNvSpPr>
          <a:spLocks/>
        </xdr:cNvSpPr>
      </xdr:nvSpPr>
      <xdr:spPr bwMode="auto">
        <a:xfrm>
          <a:off x="3752850" y="485232075"/>
          <a:ext cx="104775" cy="466725"/>
        </a:xfrm>
        <a:prstGeom prst="rightBrace">
          <a:avLst>
            <a:gd name="adj1" fmla="val 18911"/>
            <a:gd name="adj2" fmla="val 31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1jofls1\0100100_&#25919;&#31574;&#20225;&#30011;&#35506;$\01_&#20196;&#21644;&#65300;&#24180;&#24230;\06_&#32113;&#35336;&#20998;&#26512;&#20418;\&#32113;&#35336;&#26360;_&#22269;&#21218;&#35519;&#26619;&#22577;&#21578;&#26360;&#65288;&#20154;&#21475;&#12539;&#21172;&#20685;&#12539;&#19990;&#24111;&#12539;&#20303;&#23429;&#32232;&#65289;\2015_H27\H27&#22269;&#21218;&#35519;&#26619;&#22577;&#21578;&#26360;&#21407;&#31295;&#65288;&#26368;&#32066;&#29256;&#65289;\&#21152;&#24037;&#29992;_&#23383;&#21029;&#20154;&#21475;(FSK&#25552;&#20379;&#2999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1jofls1\0100100_&#25919;&#31574;&#20225;&#30011;&#35506;$\03_&#32113;&#35336;&#20998;&#26512;&#20418;&#23554;&#29992;\&#32113;&#35336;&#26360;_&#22269;&#21218;&#35519;&#26619;&#22577;&#21578;&#26360;&#65288;&#20154;&#21475;&#12539;&#21172;&#20685;&#12539;&#19990;&#24111;&#12539;&#20303;&#23429;&#32232;&#65289;\2020_R2\01_&#21407;&#31295;&#20316;&#26989;\01.&#65330;2&#21407;&#31295;\&#21152;&#24037;&#29992;_&#23383;&#21029;&#20154;&#21475;(FSK&#25552;&#20379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K提供用"/>
      <sheetName val="FSK提供用_町名"/>
      <sheetName val="地区集計"/>
      <sheetName val="町名小計"/>
      <sheetName val="字一覧"/>
      <sheetName val="地区集計結果"/>
      <sheetName val="町名集計結果比較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K提供用"/>
      <sheetName val="FSK提供用_町名"/>
      <sheetName val="地区集計"/>
      <sheetName val="町名小計"/>
      <sheetName val="字一覧"/>
      <sheetName val="地区集計結果"/>
      <sheetName val="町名集計結果比較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Normal="100" workbookViewId="0">
      <selection activeCell="M9" sqref="M9"/>
    </sheetView>
  </sheetViews>
  <sheetFormatPr defaultRowHeight="13.5"/>
  <cols>
    <col min="1" max="1" width="2.625" style="41" customWidth="1"/>
    <col min="2" max="2" width="12.375" style="41" bestFit="1" customWidth="1"/>
    <col min="3" max="3" width="2.625" style="41" customWidth="1"/>
    <col min="4" max="15" width="11.75" style="41" customWidth="1"/>
    <col min="16" max="256" width="9" style="41"/>
    <col min="257" max="257" width="2.625" style="41" customWidth="1"/>
    <col min="258" max="258" width="12.375" style="41" bestFit="1" customWidth="1"/>
    <col min="259" max="259" width="2.625" style="41" customWidth="1"/>
    <col min="260" max="271" width="11.75" style="41" customWidth="1"/>
    <col min="272" max="512" width="9" style="41"/>
    <col min="513" max="513" width="2.625" style="41" customWidth="1"/>
    <col min="514" max="514" width="12.375" style="41" bestFit="1" customWidth="1"/>
    <col min="515" max="515" width="2.625" style="41" customWidth="1"/>
    <col min="516" max="527" width="11.75" style="41" customWidth="1"/>
    <col min="528" max="768" width="9" style="41"/>
    <col min="769" max="769" width="2.625" style="41" customWidth="1"/>
    <col min="770" max="770" width="12.375" style="41" bestFit="1" customWidth="1"/>
    <col min="771" max="771" width="2.625" style="41" customWidth="1"/>
    <col min="772" max="783" width="11.75" style="41" customWidth="1"/>
    <col min="784" max="1024" width="9" style="41"/>
    <col min="1025" max="1025" width="2.625" style="41" customWidth="1"/>
    <col min="1026" max="1026" width="12.375" style="41" bestFit="1" customWidth="1"/>
    <col min="1027" max="1027" width="2.625" style="41" customWidth="1"/>
    <col min="1028" max="1039" width="11.75" style="41" customWidth="1"/>
    <col min="1040" max="1280" width="9" style="41"/>
    <col min="1281" max="1281" width="2.625" style="41" customWidth="1"/>
    <col min="1282" max="1282" width="12.375" style="41" bestFit="1" customWidth="1"/>
    <col min="1283" max="1283" width="2.625" style="41" customWidth="1"/>
    <col min="1284" max="1295" width="11.75" style="41" customWidth="1"/>
    <col min="1296" max="1536" width="9" style="41"/>
    <col min="1537" max="1537" width="2.625" style="41" customWidth="1"/>
    <col min="1538" max="1538" width="12.375" style="41" bestFit="1" customWidth="1"/>
    <col min="1539" max="1539" width="2.625" style="41" customWidth="1"/>
    <col min="1540" max="1551" width="11.75" style="41" customWidth="1"/>
    <col min="1552" max="1792" width="9" style="41"/>
    <col min="1793" max="1793" width="2.625" style="41" customWidth="1"/>
    <col min="1794" max="1794" width="12.375" style="41" bestFit="1" customWidth="1"/>
    <col min="1795" max="1795" width="2.625" style="41" customWidth="1"/>
    <col min="1796" max="1807" width="11.75" style="41" customWidth="1"/>
    <col min="1808" max="2048" width="9" style="41"/>
    <col min="2049" max="2049" width="2.625" style="41" customWidth="1"/>
    <col min="2050" max="2050" width="12.375" style="41" bestFit="1" customWidth="1"/>
    <col min="2051" max="2051" width="2.625" style="41" customWidth="1"/>
    <col min="2052" max="2063" width="11.75" style="41" customWidth="1"/>
    <col min="2064" max="2304" width="9" style="41"/>
    <col min="2305" max="2305" width="2.625" style="41" customWidth="1"/>
    <col min="2306" max="2306" width="12.375" style="41" bestFit="1" customWidth="1"/>
    <col min="2307" max="2307" width="2.625" style="41" customWidth="1"/>
    <col min="2308" max="2319" width="11.75" style="41" customWidth="1"/>
    <col min="2320" max="2560" width="9" style="41"/>
    <col min="2561" max="2561" width="2.625" style="41" customWidth="1"/>
    <col min="2562" max="2562" width="12.375" style="41" bestFit="1" customWidth="1"/>
    <col min="2563" max="2563" width="2.625" style="41" customWidth="1"/>
    <col min="2564" max="2575" width="11.75" style="41" customWidth="1"/>
    <col min="2576" max="2816" width="9" style="41"/>
    <col min="2817" max="2817" width="2.625" style="41" customWidth="1"/>
    <col min="2818" max="2818" width="12.375" style="41" bestFit="1" customWidth="1"/>
    <col min="2819" max="2819" width="2.625" style="41" customWidth="1"/>
    <col min="2820" max="2831" width="11.75" style="41" customWidth="1"/>
    <col min="2832" max="3072" width="9" style="41"/>
    <col min="3073" max="3073" width="2.625" style="41" customWidth="1"/>
    <col min="3074" max="3074" width="12.375" style="41" bestFit="1" customWidth="1"/>
    <col min="3075" max="3075" width="2.625" style="41" customWidth="1"/>
    <col min="3076" max="3087" width="11.75" style="41" customWidth="1"/>
    <col min="3088" max="3328" width="9" style="41"/>
    <col min="3329" max="3329" width="2.625" style="41" customWidth="1"/>
    <col min="3330" max="3330" width="12.375" style="41" bestFit="1" customWidth="1"/>
    <col min="3331" max="3331" width="2.625" style="41" customWidth="1"/>
    <col min="3332" max="3343" width="11.75" style="41" customWidth="1"/>
    <col min="3344" max="3584" width="9" style="41"/>
    <col min="3585" max="3585" width="2.625" style="41" customWidth="1"/>
    <col min="3586" max="3586" width="12.375" style="41" bestFit="1" customWidth="1"/>
    <col min="3587" max="3587" width="2.625" style="41" customWidth="1"/>
    <col min="3588" max="3599" width="11.75" style="41" customWidth="1"/>
    <col min="3600" max="3840" width="9" style="41"/>
    <col min="3841" max="3841" width="2.625" style="41" customWidth="1"/>
    <col min="3842" max="3842" width="12.375" style="41" bestFit="1" customWidth="1"/>
    <col min="3843" max="3843" width="2.625" style="41" customWidth="1"/>
    <col min="3844" max="3855" width="11.75" style="41" customWidth="1"/>
    <col min="3856" max="4096" width="9" style="41"/>
    <col min="4097" max="4097" width="2.625" style="41" customWidth="1"/>
    <col min="4098" max="4098" width="12.375" style="41" bestFit="1" customWidth="1"/>
    <col min="4099" max="4099" width="2.625" style="41" customWidth="1"/>
    <col min="4100" max="4111" width="11.75" style="41" customWidth="1"/>
    <col min="4112" max="4352" width="9" style="41"/>
    <col min="4353" max="4353" width="2.625" style="41" customWidth="1"/>
    <col min="4354" max="4354" width="12.375" style="41" bestFit="1" customWidth="1"/>
    <col min="4355" max="4355" width="2.625" style="41" customWidth="1"/>
    <col min="4356" max="4367" width="11.75" style="41" customWidth="1"/>
    <col min="4368" max="4608" width="9" style="41"/>
    <col min="4609" max="4609" width="2.625" style="41" customWidth="1"/>
    <col min="4610" max="4610" width="12.375" style="41" bestFit="1" customWidth="1"/>
    <col min="4611" max="4611" width="2.625" style="41" customWidth="1"/>
    <col min="4612" max="4623" width="11.75" style="41" customWidth="1"/>
    <col min="4624" max="4864" width="9" style="41"/>
    <col min="4865" max="4865" width="2.625" style="41" customWidth="1"/>
    <col min="4866" max="4866" width="12.375" style="41" bestFit="1" customWidth="1"/>
    <col min="4867" max="4867" width="2.625" style="41" customWidth="1"/>
    <col min="4868" max="4879" width="11.75" style="41" customWidth="1"/>
    <col min="4880" max="5120" width="9" style="41"/>
    <col min="5121" max="5121" width="2.625" style="41" customWidth="1"/>
    <col min="5122" max="5122" width="12.375" style="41" bestFit="1" customWidth="1"/>
    <col min="5123" max="5123" width="2.625" style="41" customWidth="1"/>
    <col min="5124" max="5135" width="11.75" style="41" customWidth="1"/>
    <col min="5136" max="5376" width="9" style="41"/>
    <col min="5377" max="5377" width="2.625" style="41" customWidth="1"/>
    <col min="5378" max="5378" width="12.375" style="41" bestFit="1" customWidth="1"/>
    <col min="5379" max="5379" width="2.625" style="41" customWidth="1"/>
    <col min="5380" max="5391" width="11.75" style="41" customWidth="1"/>
    <col min="5392" max="5632" width="9" style="41"/>
    <col min="5633" max="5633" width="2.625" style="41" customWidth="1"/>
    <col min="5634" max="5634" width="12.375" style="41" bestFit="1" customWidth="1"/>
    <col min="5635" max="5635" width="2.625" style="41" customWidth="1"/>
    <col min="5636" max="5647" width="11.75" style="41" customWidth="1"/>
    <col min="5648" max="5888" width="9" style="41"/>
    <col min="5889" max="5889" width="2.625" style="41" customWidth="1"/>
    <col min="5890" max="5890" width="12.375" style="41" bestFit="1" customWidth="1"/>
    <col min="5891" max="5891" width="2.625" style="41" customWidth="1"/>
    <col min="5892" max="5903" width="11.75" style="41" customWidth="1"/>
    <col min="5904" max="6144" width="9" style="41"/>
    <col min="6145" max="6145" width="2.625" style="41" customWidth="1"/>
    <col min="6146" max="6146" width="12.375" style="41" bestFit="1" customWidth="1"/>
    <col min="6147" max="6147" width="2.625" style="41" customWidth="1"/>
    <col min="6148" max="6159" width="11.75" style="41" customWidth="1"/>
    <col min="6160" max="6400" width="9" style="41"/>
    <col min="6401" max="6401" width="2.625" style="41" customWidth="1"/>
    <col min="6402" max="6402" width="12.375" style="41" bestFit="1" customWidth="1"/>
    <col min="6403" max="6403" width="2.625" style="41" customWidth="1"/>
    <col min="6404" max="6415" width="11.75" style="41" customWidth="1"/>
    <col min="6416" max="6656" width="9" style="41"/>
    <col min="6657" max="6657" width="2.625" style="41" customWidth="1"/>
    <col min="6658" max="6658" width="12.375" style="41" bestFit="1" customWidth="1"/>
    <col min="6659" max="6659" width="2.625" style="41" customWidth="1"/>
    <col min="6660" max="6671" width="11.75" style="41" customWidth="1"/>
    <col min="6672" max="6912" width="9" style="41"/>
    <col min="6913" max="6913" width="2.625" style="41" customWidth="1"/>
    <col min="6914" max="6914" width="12.375" style="41" bestFit="1" customWidth="1"/>
    <col min="6915" max="6915" width="2.625" style="41" customWidth="1"/>
    <col min="6916" max="6927" width="11.75" style="41" customWidth="1"/>
    <col min="6928" max="7168" width="9" style="41"/>
    <col min="7169" max="7169" width="2.625" style="41" customWidth="1"/>
    <col min="7170" max="7170" width="12.375" style="41" bestFit="1" customWidth="1"/>
    <col min="7171" max="7171" width="2.625" style="41" customWidth="1"/>
    <col min="7172" max="7183" width="11.75" style="41" customWidth="1"/>
    <col min="7184" max="7424" width="9" style="41"/>
    <col min="7425" max="7425" width="2.625" style="41" customWidth="1"/>
    <col min="7426" max="7426" width="12.375" style="41" bestFit="1" customWidth="1"/>
    <col min="7427" max="7427" width="2.625" style="41" customWidth="1"/>
    <col min="7428" max="7439" width="11.75" style="41" customWidth="1"/>
    <col min="7440" max="7680" width="9" style="41"/>
    <col min="7681" max="7681" width="2.625" style="41" customWidth="1"/>
    <col min="7682" max="7682" width="12.375" style="41" bestFit="1" customWidth="1"/>
    <col min="7683" max="7683" width="2.625" style="41" customWidth="1"/>
    <col min="7684" max="7695" width="11.75" style="41" customWidth="1"/>
    <col min="7696" max="7936" width="9" style="41"/>
    <col min="7937" max="7937" width="2.625" style="41" customWidth="1"/>
    <col min="7938" max="7938" width="12.375" style="41" bestFit="1" customWidth="1"/>
    <col min="7939" max="7939" width="2.625" style="41" customWidth="1"/>
    <col min="7940" max="7951" width="11.75" style="41" customWidth="1"/>
    <col min="7952" max="8192" width="9" style="41"/>
    <col min="8193" max="8193" width="2.625" style="41" customWidth="1"/>
    <col min="8194" max="8194" width="12.375" style="41" bestFit="1" customWidth="1"/>
    <col min="8195" max="8195" width="2.625" style="41" customWidth="1"/>
    <col min="8196" max="8207" width="11.75" style="41" customWidth="1"/>
    <col min="8208" max="8448" width="9" style="41"/>
    <col min="8449" max="8449" width="2.625" style="41" customWidth="1"/>
    <col min="8450" max="8450" width="12.375" style="41" bestFit="1" customWidth="1"/>
    <col min="8451" max="8451" width="2.625" style="41" customWidth="1"/>
    <col min="8452" max="8463" width="11.75" style="41" customWidth="1"/>
    <col min="8464" max="8704" width="9" style="41"/>
    <col min="8705" max="8705" width="2.625" style="41" customWidth="1"/>
    <col min="8706" max="8706" width="12.375" style="41" bestFit="1" customWidth="1"/>
    <col min="8707" max="8707" width="2.625" style="41" customWidth="1"/>
    <col min="8708" max="8719" width="11.75" style="41" customWidth="1"/>
    <col min="8720" max="8960" width="9" style="41"/>
    <col min="8961" max="8961" width="2.625" style="41" customWidth="1"/>
    <col min="8962" max="8962" width="12.375" style="41" bestFit="1" customWidth="1"/>
    <col min="8963" max="8963" width="2.625" style="41" customWidth="1"/>
    <col min="8964" max="8975" width="11.75" style="41" customWidth="1"/>
    <col min="8976" max="9216" width="9" style="41"/>
    <col min="9217" max="9217" width="2.625" style="41" customWidth="1"/>
    <col min="9218" max="9218" width="12.375" style="41" bestFit="1" customWidth="1"/>
    <col min="9219" max="9219" width="2.625" style="41" customWidth="1"/>
    <col min="9220" max="9231" width="11.75" style="41" customWidth="1"/>
    <col min="9232" max="9472" width="9" style="41"/>
    <col min="9473" max="9473" width="2.625" style="41" customWidth="1"/>
    <col min="9474" max="9474" width="12.375" style="41" bestFit="1" customWidth="1"/>
    <col min="9475" max="9475" width="2.625" style="41" customWidth="1"/>
    <col min="9476" max="9487" width="11.75" style="41" customWidth="1"/>
    <col min="9488" max="9728" width="9" style="41"/>
    <col min="9729" max="9729" width="2.625" style="41" customWidth="1"/>
    <col min="9730" max="9730" width="12.375" style="41" bestFit="1" customWidth="1"/>
    <col min="9731" max="9731" width="2.625" style="41" customWidth="1"/>
    <col min="9732" max="9743" width="11.75" style="41" customWidth="1"/>
    <col min="9744" max="9984" width="9" style="41"/>
    <col min="9985" max="9985" width="2.625" style="41" customWidth="1"/>
    <col min="9986" max="9986" width="12.375" style="41" bestFit="1" customWidth="1"/>
    <col min="9987" max="9987" width="2.625" style="41" customWidth="1"/>
    <col min="9988" max="9999" width="11.75" style="41" customWidth="1"/>
    <col min="10000" max="10240" width="9" style="41"/>
    <col min="10241" max="10241" width="2.625" style="41" customWidth="1"/>
    <col min="10242" max="10242" width="12.375" style="41" bestFit="1" customWidth="1"/>
    <col min="10243" max="10243" width="2.625" style="41" customWidth="1"/>
    <col min="10244" max="10255" width="11.75" style="41" customWidth="1"/>
    <col min="10256" max="10496" width="9" style="41"/>
    <col min="10497" max="10497" width="2.625" style="41" customWidth="1"/>
    <col min="10498" max="10498" width="12.375" style="41" bestFit="1" customWidth="1"/>
    <col min="10499" max="10499" width="2.625" style="41" customWidth="1"/>
    <col min="10500" max="10511" width="11.75" style="41" customWidth="1"/>
    <col min="10512" max="10752" width="9" style="41"/>
    <col min="10753" max="10753" width="2.625" style="41" customWidth="1"/>
    <col min="10754" max="10754" width="12.375" style="41" bestFit="1" customWidth="1"/>
    <col min="10755" max="10755" width="2.625" style="41" customWidth="1"/>
    <col min="10756" max="10767" width="11.75" style="41" customWidth="1"/>
    <col min="10768" max="11008" width="9" style="41"/>
    <col min="11009" max="11009" width="2.625" style="41" customWidth="1"/>
    <col min="11010" max="11010" width="12.375" style="41" bestFit="1" customWidth="1"/>
    <col min="11011" max="11011" width="2.625" style="41" customWidth="1"/>
    <col min="11012" max="11023" width="11.75" style="41" customWidth="1"/>
    <col min="11024" max="11264" width="9" style="41"/>
    <col min="11265" max="11265" width="2.625" style="41" customWidth="1"/>
    <col min="11266" max="11266" width="12.375" style="41" bestFit="1" customWidth="1"/>
    <col min="11267" max="11267" width="2.625" style="41" customWidth="1"/>
    <col min="11268" max="11279" width="11.75" style="41" customWidth="1"/>
    <col min="11280" max="11520" width="9" style="41"/>
    <col min="11521" max="11521" width="2.625" style="41" customWidth="1"/>
    <col min="11522" max="11522" width="12.375" style="41" bestFit="1" customWidth="1"/>
    <col min="11523" max="11523" width="2.625" style="41" customWidth="1"/>
    <col min="11524" max="11535" width="11.75" style="41" customWidth="1"/>
    <col min="11536" max="11776" width="9" style="41"/>
    <col min="11777" max="11777" width="2.625" style="41" customWidth="1"/>
    <col min="11778" max="11778" width="12.375" style="41" bestFit="1" customWidth="1"/>
    <col min="11779" max="11779" width="2.625" style="41" customWidth="1"/>
    <col min="11780" max="11791" width="11.75" style="41" customWidth="1"/>
    <col min="11792" max="12032" width="9" style="41"/>
    <col min="12033" max="12033" width="2.625" style="41" customWidth="1"/>
    <col min="12034" max="12034" width="12.375" style="41" bestFit="1" customWidth="1"/>
    <col min="12035" max="12035" width="2.625" style="41" customWidth="1"/>
    <col min="12036" max="12047" width="11.75" style="41" customWidth="1"/>
    <col min="12048" max="12288" width="9" style="41"/>
    <col min="12289" max="12289" width="2.625" style="41" customWidth="1"/>
    <col min="12290" max="12290" width="12.375" style="41" bestFit="1" customWidth="1"/>
    <col min="12291" max="12291" width="2.625" style="41" customWidth="1"/>
    <col min="12292" max="12303" width="11.75" style="41" customWidth="1"/>
    <col min="12304" max="12544" width="9" style="41"/>
    <col min="12545" max="12545" width="2.625" style="41" customWidth="1"/>
    <col min="12546" max="12546" width="12.375" style="41" bestFit="1" customWidth="1"/>
    <col min="12547" max="12547" width="2.625" style="41" customWidth="1"/>
    <col min="12548" max="12559" width="11.75" style="41" customWidth="1"/>
    <col min="12560" max="12800" width="9" style="41"/>
    <col min="12801" max="12801" width="2.625" style="41" customWidth="1"/>
    <col min="12802" max="12802" width="12.375" style="41" bestFit="1" customWidth="1"/>
    <col min="12803" max="12803" width="2.625" style="41" customWidth="1"/>
    <col min="12804" max="12815" width="11.75" style="41" customWidth="1"/>
    <col min="12816" max="13056" width="9" style="41"/>
    <col min="13057" max="13057" width="2.625" style="41" customWidth="1"/>
    <col min="13058" max="13058" width="12.375" style="41" bestFit="1" customWidth="1"/>
    <col min="13059" max="13059" width="2.625" style="41" customWidth="1"/>
    <col min="13060" max="13071" width="11.75" style="41" customWidth="1"/>
    <col min="13072" max="13312" width="9" style="41"/>
    <col min="13313" max="13313" width="2.625" style="41" customWidth="1"/>
    <col min="13314" max="13314" width="12.375" style="41" bestFit="1" customWidth="1"/>
    <col min="13315" max="13315" width="2.625" style="41" customWidth="1"/>
    <col min="13316" max="13327" width="11.75" style="41" customWidth="1"/>
    <col min="13328" max="13568" width="9" style="41"/>
    <col min="13569" max="13569" width="2.625" style="41" customWidth="1"/>
    <col min="13570" max="13570" width="12.375" style="41" bestFit="1" customWidth="1"/>
    <col min="13571" max="13571" width="2.625" style="41" customWidth="1"/>
    <col min="13572" max="13583" width="11.75" style="41" customWidth="1"/>
    <col min="13584" max="13824" width="9" style="41"/>
    <col min="13825" max="13825" width="2.625" style="41" customWidth="1"/>
    <col min="13826" max="13826" width="12.375" style="41" bestFit="1" customWidth="1"/>
    <col min="13827" max="13827" width="2.625" style="41" customWidth="1"/>
    <col min="13828" max="13839" width="11.75" style="41" customWidth="1"/>
    <col min="13840" max="14080" width="9" style="41"/>
    <col min="14081" max="14081" width="2.625" style="41" customWidth="1"/>
    <col min="14082" max="14082" width="12.375" style="41" bestFit="1" customWidth="1"/>
    <col min="14083" max="14083" width="2.625" style="41" customWidth="1"/>
    <col min="14084" max="14095" width="11.75" style="41" customWidth="1"/>
    <col min="14096" max="14336" width="9" style="41"/>
    <col min="14337" max="14337" width="2.625" style="41" customWidth="1"/>
    <col min="14338" max="14338" width="12.375" style="41" bestFit="1" customWidth="1"/>
    <col min="14339" max="14339" width="2.625" style="41" customWidth="1"/>
    <col min="14340" max="14351" width="11.75" style="41" customWidth="1"/>
    <col min="14352" max="14592" width="9" style="41"/>
    <col min="14593" max="14593" width="2.625" style="41" customWidth="1"/>
    <col min="14594" max="14594" width="12.375" style="41" bestFit="1" customWidth="1"/>
    <col min="14595" max="14595" width="2.625" style="41" customWidth="1"/>
    <col min="14596" max="14607" width="11.75" style="41" customWidth="1"/>
    <col min="14608" max="14848" width="9" style="41"/>
    <col min="14849" max="14849" width="2.625" style="41" customWidth="1"/>
    <col min="14850" max="14850" width="12.375" style="41" bestFit="1" customWidth="1"/>
    <col min="14851" max="14851" width="2.625" style="41" customWidth="1"/>
    <col min="14852" max="14863" width="11.75" style="41" customWidth="1"/>
    <col min="14864" max="15104" width="9" style="41"/>
    <col min="15105" max="15105" width="2.625" style="41" customWidth="1"/>
    <col min="15106" max="15106" width="12.375" style="41" bestFit="1" customWidth="1"/>
    <col min="15107" max="15107" width="2.625" style="41" customWidth="1"/>
    <col min="15108" max="15119" width="11.75" style="41" customWidth="1"/>
    <col min="15120" max="15360" width="9" style="41"/>
    <col min="15361" max="15361" width="2.625" style="41" customWidth="1"/>
    <col min="15362" max="15362" width="12.375" style="41" bestFit="1" customWidth="1"/>
    <col min="15363" max="15363" width="2.625" style="41" customWidth="1"/>
    <col min="15364" max="15375" width="11.75" style="41" customWidth="1"/>
    <col min="15376" max="15616" width="9" style="41"/>
    <col min="15617" max="15617" width="2.625" style="41" customWidth="1"/>
    <col min="15618" max="15618" width="12.375" style="41" bestFit="1" customWidth="1"/>
    <col min="15619" max="15619" width="2.625" style="41" customWidth="1"/>
    <col min="15620" max="15631" width="11.75" style="41" customWidth="1"/>
    <col min="15632" max="15872" width="9" style="41"/>
    <col min="15873" max="15873" width="2.625" style="41" customWidth="1"/>
    <col min="15874" max="15874" width="12.375" style="41" bestFit="1" customWidth="1"/>
    <col min="15875" max="15875" width="2.625" style="41" customWidth="1"/>
    <col min="15876" max="15887" width="11.75" style="41" customWidth="1"/>
    <col min="15888" max="16128" width="9" style="41"/>
    <col min="16129" max="16129" width="2.625" style="41" customWidth="1"/>
    <col min="16130" max="16130" width="12.375" style="41" bestFit="1" customWidth="1"/>
    <col min="16131" max="16131" width="2.625" style="41" customWidth="1"/>
    <col min="16132" max="16143" width="11.75" style="41" customWidth="1"/>
    <col min="16144" max="16384" width="9" style="41"/>
  </cols>
  <sheetData>
    <row r="1" spans="1:15">
      <c r="B1" s="41" t="s">
        <v>46</v>
      </c>
    </row>
    <row r="2" spans="1:15" ht="18" customHeight="1">
      <c r="O2" s="42" t="s">
        <v>47</v>
      </c>
    </row>
    <row r="3" spans="1:15" s="48" customFormat="1" ht="39.950000000000003" customHeight="1">
      <c r="A3" s="43"/>
      <c r="B3" s="44"/>
      <c r="C3" s="44"/>
      <c r="D3" s="45" t="s">
        <v>48</v>
      </c>
      <c r="E3" s="46"/>
      <c r="F3" s="46"/>
      <c r="G3" s="46"/>
      <c r="H3" s="45" t="s">
        <v>49</v>
      </c>
      <c r="I3" s="46"/>
      <c r="J3" s="46"/>
      <c r="K3" s="46"/>
      <c r="L3" s="45" t="s">
        <v>50</v>
      </c>
      <c r="M3" s="46"/>
      <c r="N3" s="46"/>
      <c r="O3" s="47"/>
    </row>
    <row r="4" spans="1:15" s="48" customFormat="1" ht="39.950000000000003" customHeight="1">
      <c r="A4" s="49"/>
      <c r="B4" s="50" t="s">
        <v>51</v>
      </c>
      <c r="C4" s="51"/>
      <c r="D4" s="52" t="s">
        <v>52</v>
      </c>
      <c r="E4" s="53"/>
      <c r="F4" s="54" t="s">
        <v>53</v>
      </c>
      <c r="G4" s="55"/>
      <c r="H4" s="52" t="s">
        <v>52</v>
      </c>
      <c r="I4" s="53"/>
      <c r="J4" s="54" t="s">
        <v>53</v>
      </c>
      <c r="K4" s="55"/>
      <c r="L4" s="56" t="s">
        <v>54</v>
      </c>
      <c r="M4" s="57"/>
      <c r="N4" s="56" t="s">
        <v>55</v>
      </c>
      <c r="O4" s="58"/>
    </row>
    <row r="5" spans="1:15" s="48" customFormat="1" ht="39.950000000000003" customHeight="1">
      <c r="A5" s="59"/>
      <c r="B5" s="60"/>
      <c r="C5" s="60"/>
      <c r="D5" s="61"/>
      <c r="E5" s="62" t="s">
        <v>56</v>
      </c>
      <c r="F5" s="62" t="s">
        <v>57</v>
      </c>
      <c r="G5" s="63" t="s">
        <v>58</v>
      </c>
      <c r="H5" s="61"/>
      <c r="I5" s="62" t="s">
        <v>56</v>
      </c>
      <c r="J5" s="62" t="s">
        <v>57</v>
      </c>
      <c r="K5" s="63" t="s">
        <v>58</v>
      </c>
      <c r="L5" s="64" t="s">
        <v>52</v>
      </c>
      <c r="M5" s="63" t="s">
        <v>59</v>
      </c>
      <c r="N5" s="64" t="s">
        <v>52</v>
      </c>
      <c r="O5" s="63" t="s">
        <v>59</v>
      </c>
    </row>
    <row r="6" spans="1:15" s="48" customFormat="1" ht="39.950000000000003" customHeight="1">
      <c r="A6" s="65"/>
      <c r="B6" s="54" t="s">
        <v>60</v>
      </c>
      <c r="C6" s="66"/>
      <c r="D6" s="67">
        <f t="shared" ref="D6:K6" si="0">SUM(D7:D19)</f>
        <v>141411</v>
      </c>
      <c r="E6" s="68">
        <f t="shared" si="0"/>
        <v>332931</v>
      </c>
      <c r="F6" s="68">
        <f t="shared" si="0"/>
        <v>163525</v>
      </c>
      <c r="G6" s="69">
        <f t="shared" si="0"/>
        <v>169406</v>
      </c>
      <c r="H6" s="70">
        <f t="shared" si="0"/>
        <v>141069</v>
      </c>
      <c r="I6" s="68">
        <f t="shared" si="0"/>
        <v>350237</v>
      </c>
      <c r="J6" s="68">
        <f t="shared" si="0"/>
        <v>172829</v>
      </c>
      <c r="K6" s="69">
        <f t="shared" si="0"/>
        <v>177408</v>
      </c>
      <c r="L6" s="71">
        <f>D6-H6</f>
        <v>342</v>
      </c>
      <c r="M6" s="72">
        <f>E6-I6</f>
        <v>-17306</v>
      </c>
      <c r="N6" s="73">
        <f>L6/H6*100</f>
        <v>0.24243455330370242</v>
      </c>
      <c r="O6" s="74">
        <f>M6/I6*100</f>
        <v>-4.941225513009762</v>
      </c>
    </row>
    <row r="7" spans="1:15" s="48" customFormat="1" ht="39.950000000000003" customHeight="1">
      <c r="A7" s="75"/>
      <c r="B7" s="76" t="s">
        <v>61</v>
      </c>
      <c r="C7" s="77"/>
      <c r="D7" s="78">
        <v>41816</v>
      </c>
      <c r="E7" s="79">
        <v>94008</v>
      </c>
      <c r="F7" s="79">
        <v>46546</v>
      </c>
      <c r="G7" s="80">
        <v>47462</v>
      </c>
      <c r="H7" s="81">
        <v>43429</v>
      </c>
      <c r="I7" s="79">
        <v>102549</v>
      </c>
      <c r="J7" s="79">
        <v>51127</v>
      </c>
      <c r="K7" s="82">
        <v>51422</v>
      </c>
      <c r="L7" s="83">
        <f t="shared" ref="L7:M19" si="1">D7-H7</f>
        <v>-1613</v>
      </c>
      <c r="M7" s="84">
        <f t="shared" si="1"/>
        <v>-8541</v>
      </c>
      <c r="N7" s="85">
        <f t="shared" ref="N7:O19" si="2">L7/H7*100</f>
        <v>-3.7141080844596925</v>
      </c>
      <c r="O7" s="86">
        <f t="shared" si="2"/>
        <v>-8.3287014012813376</v>
      </c>
    </row>
    <row r="8" spans="1:15" s="48" customFormat="1" ht="39.950000000000003" customHeight="1">
      <c r="A8" s="75"/>
      <c r="B8" s="76" t="s">
        <v>62</v>
      </c>
      <c r="C8" s="77"/>
      <c r="D8" s="78">
        <v>34438</v>
      </c>
      <c r="E8" s="79">
        <v>83176</v>
      </c>
      <c r="F8" s="79">
        <v>40665</v>
      </c>
      <c r="G8" s="80">
        <v>42511</v>
      </c>
      <c r="H8" s="81">
        <v>32563</v>
      </c>
      <c r="I8" s="79">
        <v>83269</v>
      </c>
      <c r="J8" s="79">
        <v>40924</v>
      </c>
      <c r="K8" s="82">
        <v>42345</v>
      </c>
      <c r="L8" s="83">
        <f t="shared" si="1"/>
        <v>1875</v>
      </c>
      <c r="M8" s="84">
        <f t="shared" si="1"/>
        <v>-93</v>
      </c>
      <c r="N8" s="85">
        <f t="shared" si="2"/>
        <v>5.7580689739888831</v>
      </c>
      <c r="O8" s="86">
        <f t="shared" si="2"/>
        <v>-0.1116862217632012</v>
      </c>
    </row>
    <row r="9" spans="1:15" s="48" customFormat="1" ht="39.950000000000003" customHeight="1">
      <c r="A9" s="75"/>
      <c r="B9" s="76" t="s">
        <v>63</v>
      </c>
      <c r="C9" s="77"/>
      <c r="D9" s="78">
        <v>19751</v>
      </c>
      <c r="E9" s="79">
        <v>48027</v>
      </c>
      <c r="F9" s="79">
        <v>23655</v>
      </c>
      <c r="G9" s="80">
        <v>24372</v>
      </c>
      <c r="H9" s="81">
        <v>19156</v>
      </c>
      <c r="I9" s="79">
        <v>49713</v>
      </c>
      <c r="J9" s="79">
        <v>24484</v>
      </c>
      <c r="K9" s="82">
        <v>25229</v>
      </c>
      <c r="L9" s="83">
        <f t="shared" si="1"/>
        <v>595</v>
      </c>
      <c r="M9" s="84">
        <f t="shared" si="1"/>
        <v>-1686</v>
      </c>
      <c r="N9" s="85">
        <f t="shared" si="2"/>
        <v>3.1060764251409481</v>
      </c>
      <c r="O9" s="86">
        <f t="shared" si="2"/>
        <v>-3.3914670206988116</v>
      </c>
    </row>
    <row r="10" spans="1:15" s="48" customFormat="1" ht="39.950000000000003" customHeight="1">
      <c r="A10" s="75"/>
      <c r="B10" s="76" t="s">
        <v>64</v>
      </c>
      <c r="C10" s="77"/>
      <c r="D10" s="78">
        <v>14138</v>
      </c>
      <c r="E10" s="79">
        <v>33507</v>
      </c>
      <c r="F10" s="79">
        <v>15994</v>
      </c>
      <c r="G10" s="80">
        <v>17513</v>
      </c>
      <c r="H10" s="81">
        <v>14079</v>
      </c>
      <c r="I10" s="79">
        <v>35174</v>
      </c>
      <c r="J10" s="79">
        <v>16843</v>
      </c>
      <c r="K10" s="82">
        <v>18331</v>
      </c>
      <c r="L10" s="83">
        <f t="shared" si="1"/>
        <v>59</v>
      </c>
      <c r="M10" s="84">
        <f t="shared" si="1"/>
        <v>-1667</v>
      </c>
      <c r="N10" s="85">
        <f t="shared" si="2"/>
        <v>0.4190638539669011</v>
      </c>
      <c r="O10" s="86">
        <f t="shared" si="2"/>
        <v>-4.7392960709615055</v>
      </c>
    </row>
    <row r="11" spans="1:15" s="48" customFormat="1" ht="39.950000000000003" customHeight="1">
      <c r="A11" s="75"/>
      <c r="B11" s="76" t="s">
        <v>65</v>
      </c>
      <c r="C11" s="77"/>
      <c r="D11" s="78">
        <v>11448</v>
      </c>
      <c r="E11" s="79">
        <v>25495</v>
      </c>
      <c r="F11" s="79">
        <v>12503</v>
      </c>
      <c r="G11" s="80">
        <v>12992</v>
      </c>
      <c r="H11" s="81">
        <v>11802</v>
      </c>
      <c r="I11" s="79">
        <v>27448</v>
      </c>
      <c r="J11" s="79">
        <v>13566</v>
      </c>
      <c r="K11" s="82">
        <v>13882</v>
      </c>
      <c r="L11" s="83">
        <f t="shared" si="1"/>
        <v>-354</v>
      </c>
      <c r="M11" s="84">
        <f t="shared" si="1"/>
        <v>-1953</v>
      </c>
      <c r="N11" s="85">
        <f t="shared" si="2"/>
        <v>-2.9994916115912558</v>
      </c>
      <c r="O11" s="86">
        <f t="shared" si="2"/>
        <v>-7.1152725153016609</v>
      </c>
    </row>
    <row r="12" spans="1:15" s="48" customFormat="1" ht="39.950000000000003" customHeight="1">
      <c r="A12" s="75"/>
      <c r="B12" s="76" t="s">
        <v>66</v>
      </c>
      <c r="C12" s="77"/>
      <c r="D12" s="78">
        <v>5850</v>
      </c>
      <c r="E12" s="79">
        <v>14530</v>
      </c>
      <c r="F12" s="79">
        <v>7087</v>
      </c>
      <c r="G12" s="80">
        <v>7443</v>
      </c>
      <c r="H12" s="81">
        <v>5475</v>
      </c>
      <c r="I12" s="79">
        <v>14577</v>
      </c>
      <c r="J12" s="79">
        <v>6997</v>
      </c>
      <c r="K12" s="82">
        <v>7580</v>
      </c>
      <c r="L12" s="83">
        <f t="shared" si="1"/>
        <v>375</v>
      </c>
      <c r="M12" s="84">
        <f t="shared" si="1"/>
        <v>-47</v>
      </c>
      <c r="N12" s="85">
        <f t="shared" si="2"/>
        <v>6.8493150684931505</v>
      </c>
      <c r="O12" s="86">
        <f t="shared" si="2"/>
        <v>-0.32242573917815737</v>
      </c>
    </row>
    <row r="13" spans="1:15" s="48" customFormat="1" ht="39.950000000000003" customHeight="1">
      <c r="A13" s="75"/>
      <c r="B13" s="76" t="s">
        <v>67</v>
      </c>
      <c r="C13" s="77"/>
      <c r="D13" s="78">
        <v>1796</v>
      </c>
      <c r="E13" s="79">
        <v>5097</v>
      </c>
      <c r="F13" s="79">
        <v>2543</v>
      </c>
      <c r="G13" s="80">
        <v>2554</v>
      </c>
      <c r="H13" s="81">
        <v>1787</v>
      </c>
      <c r="I13" s="79">
        <v>5584</v>
      </c>
      <c r="J13" s="79">
        <v>2760</v>
      </c>
      <c r="K13" s="82">
        <v>2824</v>
      </c>
      <c r="L13" s="83">
        <f t="shared" si="1"/>
        <v>9</v>
      </c>
      <c r="M13" s="84">
        <f t="shared" si="1"/>
        <v>-487</v>
      </c>
      <c r="N13" s="85">
        <f t="shared" si="2"/>
        <v>0.5036373810856184</v>
      </c>
      <c r="O13" s="86">
        <f t="shared" si="2"/>
        <v>-8.7213467048710616</v>
      </c>
    </row>
    <row r="14" spans="1:15" s="48" customFormat="1" ht="39.950000000000003" customHeight="1">
      <c r="A14" s="75"/>
      <c r="B14" s="76" t="s">
        <v>68</v>
      </c>
      <c r="C14" s="77"/>
      <c r="D14" s="78">
        <v>2450</v>
      </c>
      <c r="E14" s="79">
        <v>6723</v>
      </c>
      <c r="F14" s="79">
        <v>3260</v>
      </c>
      <c r="G14" s="80">
        <v>3463</v>
      </c>
      <c r="H14" s="81">
        <v>2378</v>
      </c>
      <c r="I14" s="79">
        <v>6858</v>
      </c>
      <c r="J14" s="79">
        <v>3353</v>
      </c>
      <c r="K14" s="82">
        <v>3505</v>
      </c>
      <c r="L14" s="83">
        <f t="shared" si="1"/>
        <v>72</v>
      </c>
      <c r="M14" s="84">
        <f t="shared" si="1"/>
        <v>-135</v>
      </c>
      <c r="N14" s="85">
        <f t="shared" si="2"/>
        <v>3.0277544154751892</v>
      </c>
      <c r="O14" s="86">
        <f t="shared" si="2"/>
        <v>-1.9685039370078741</v>
      </c>
    </row>
    <row r="15" spans="1:15" s="48" customFormat="1" ht="39.950000000000003" customHeight="1">
      <c r="A15" s="75"/>
      <c r="B15" s="76" t="s">
        <v>69</v>
      </c>
      <c r="C15" s="77"/>
      <c r="D15" s="78">
        <v>5676</v>
      </c>
      <c r="E15" s="79">
        <v>12689</v>
      </c>
      <c r="F15" s="79">
        <v>6264</v>
      </c>
      <c r="G15" s="80">
        <v>6425</v>
      </c>
      <c r="H15" s="81">
        <v>5796</v>
      </c>
      <c r="I15" s="79">
        <v>13963</v>
      </c>
      <c r="J15" s="79">
        <v>6890</v>
      </c>
      <c r="K15" s="82">
        <v>7073</v>
      </c>
      <c r="L15" s="83">
        <f t="shared" si="1"/>
        <v>-120</v>
      </c>
      <c r="M15" s="84">
        <f t="shared" si="1"/>
        <v>-1274</v>
      </c>
      <c r="N15" s="85">
        <f t="shared" si="2"/>
        <v>-2.0703933747412009</v>
      </c>
      <c r="O15" s="86">
        <f t="shared" si="2"/>
        <v>-9.1241137291413015</v>
      </c>
    </row>
    <row r="16" spans="1:15" s="48" customFormat="1" ht="39.950000000000003" customHeight="1">
      <c r="A16" s="75"/>
      <c r="B16" s="76" t="s">
        <v>70</v>
      </c>
      <c r="C16" s="77"/>
      <c r="D16" s="78">
        <v>972</v>
      </c>
      <c r="E16" s="79">
        <v>2656</v>
      </c>
      <c r="F16" s="79">
        <v>1309</v>
      </c>
      <c r="G16" s="80">
        <v>1347</v>
      </c>
      <c r="H16" s="81">
        <v>1063</v>
      </c>
      <c r="I16" s="79">
        <v>3085</v>
      </c>
      <c r="J16" s="79">
        <v>1504</v>
      </c>
      <c r="K16" s="82">
        <v>1581</v>
      </c>
      <c r="L16" s="83">
        <f t="shared" si="1"/>
        <v>-91</v>
      </c>
      <c r="M16" s="84">
        <f t="shared" si="1"/>
        <v>-429</v>
      </c>
      <c r="N16" s="85">
        <f t="shared" si="2"/>
        <v>-8.5606773283160873</v>
      </c>
      <c r="O16" s="86">
        <f t="shared" si="2"/>
        <v>-13.905996758508914</v>
      </c>
    </row>
    <row r="17" spans="1:15" s="48" customFormat="1" ht="39.950000000000003" customHeight="1">
      <c r="A17" s="75"/>
      <c r="B17" s="76" t="s">
        <v>71</v>
      </c>
      <c r="C17" s="77"/>
      <c r="D17" s="78">
        <v>577</v>
      </c>
      <c r="E17" s="79">
        <v>1402</v>
      </c>
      <c r="F17" s="79">
        <v>706</v>
      </c>
      <c r="G17" s="80">
        <v>696</v>
      </c>
      <c r="H17" s="81">
        <v>617</v>
      </c>
      <c r="I17" s="79">
        <v>1643</v>
      </c>
      <c r="J17" s="79">
        <v>815</v>
      </c>
      <c r="K17" s="82">
        <v>828</v>
      </c>
      <c r="L17" s="83">
        <f t="shared" si="1"/>
        <v>-40</v>
      </c>
      <c r="M17" s="84">
        <f t="shared" si="1"/>
        <v>-241</v>
      </c>
      <c r="N17" s="85">
        <f t="shared" si="2"/>
        <v>-6.4829821717990272</v>
      </c>
      <c r="O17" s="86">
        <f t="shared" si="2"/>
        <v>-14.668289713937918</v>
      </c>
    </row>
    <row r="18" spans="1:15" s="48" customFormat="1" ht="39.950000000000003" customHeight="1">
      <c r="A18" s="75"/>
      <c r="B18" s="76" t="s">
        <v>72</v>
      </c>
      <c r="C18" s="77"/>
      <c r="D18" s="78">
        <v>408</v>
      </c>
      <c r="E18" s="79">
        <v>944</v>
      </c>
      <c r="F18" s="79">
        <v>475</v>
      </c>
      <c r="G18" s="80">
        <v>469</v>
      </c>
      <c r="H18" s="81">
        <v>441</v>
      </c>
      <c r="I18" s="79">
        <v>1131</v>
      </c>
      <c r="J18" s="79">
        <v>574</v>
      </c>
      <c r="K18" s="82">
        <v>557</v>
      </c>
      <c r="L18" s="83">
        <f t="shared" si="1"/>
        <v>-33</v>
      </c>
      <c r="M18" s="84">
        <f t="shared" si="1"/>
        <v>-187</v>
      </c>
      <c r="N18" s="85">
        <f t="shared" si="2"/>
        <v>-7.4829931972789119</v>
      </c>
      <c r="O18" s="86">
        <f t="shared" si="2"/>
        <v>-16.534040671971706</v>
      </c>
    </row>
    <row r="19" spans="1:15" s="48" customFormat="1" ht="39.950000000000003" customHeight="1">
      <c r="A19" s="87"/>
      <c r="B19" s="88" t="s">
        <v>73</v>
      </c>
      <c r="C19" s="89"/>
      <c r="D19" s="90">
        <v>2091</v>
      </c>
      <c r="E19" s="91">
        <v>4677</v>
      </c>
      <c r="F19" s="91">
        <v>2518</v>
      </c>
      <c r="G19" s="92">
        <v>2159</v>
      </c>
      <c r="H19" s="90">
        <v>2483</v>
      </c>
      <c r="I19" s="91">
        <v>5243</v>
      </c>
      <c r="J19" s="91">
        <v>2992</v>
      </c>
      <c r="K19" s="93">
        <v>2251</v>
      </c>
      <c r="L19" s="94">
        <f t="shared" si="1"/>
        <v>-392</v>
      </c>
      <c r="M19" s="95">
        <f t="shared" si="1"/>
        <v>-566</v>
      </c>
      <c r="N19" s="96">
        <f t="shared" si="2"/>
        <v>-15.787354007249297</v>
      </c>
      <c r="O19" s="97">
        <f t="shared" si="2"/>
        <v>-10.795346175853519</v>
      </c>
    </row>
    <row r="24" spans="1:15">
      <c r="D24"/>
      <c r="E24"/>
      <c r="F24"/>
      <c r="G24" s="98"/>
      <c r="H24"/>
    </row>
    <row r="25" spans="1:15">
      <c r="D25"/>
      <c r="E25"/>
      <c r="F25"/>
      <c r="G25"/>
      <c r="H25"/>
    </row>
    <row r="26" spans="1:15">
      <c r="D26"/>
      <c r="E26"/>
      <c r="F26"/>
      <c r="G26"/>
      <c r="H26"/>
    </row>
    <row r="27" spans="1:15">
      <c r="D27"/>
      <c r="E27"/>
      <c r="F27"/>
      <c r="G27"/>
      <c r="H27"/>
    </row>
    <row r="28" spans="1:15">
      <c r="D28"/>
      <c r="E28"/>
      <c r="F28"/>
      <c r="G28"/>
      <c r="H28"/>
    </row>
    <row r="29" spans="1:15">
      <c r="D29"/>
      <c r="E29"/>
      <c r="F29"/>
      <c r="G29"/>
      <c r="H29"/>
    </row>
    <row r="30" spans="1:15">
      <c r="D30"/>
      <c r="E30"/>
      <c r="F30"/>
      <c r="G30"/>
      <c r="H30"/>
    </row>
    <row r="31" spans="1:15">
      <c r="D31"/>
      <c r="E31"/>
      <c r="F31"/>
      <c r="G31"/>
      <c r="H31"/>
    </row>
    <row r="32" spans="1:15">
      <c r="D32"/>
      <c r="E32"/>
      <c r="F32"/>
      <c r="G32"/>
      <c r="H32"/>
    </row>
    <row r="33" spans="4:8">
      <c r="D33"/>
      <c r="E33"/>
      <c r="F33"/>
      <c r="G33"/>
      <c r="H33"/>
    </row>
    <row r="34" spans="4:8">
      <c r="D34"/>
      <c r="E34"/>
      <c r="F34"/>
      <c r="G34"/>
      <c r="H34"/>
    </row>
    <row r="35" spans="4:8">
      <c r="D35"/>
      <c r="E35"/>
      <c r="F35"/>
      <c r="G35"/>
      <c r="H35"/>
    </row>
    <row r="36" spans="4:8">
      <c r="D36"/>
      <c r="E36"/>
      <c r="F36"/>
      <c r="G36"/>
      <c r="H36"/>
    </row>
    <row r="37" spans="4:8">
      <c r="D37"/>
      <c r="E37"/>
      <c r="F37"/>
      <c r="G37"/>
      <c r="H37"/>
    </row>
  </sheetData>
  <mergeCells count="2">
    <mergeCell ref="D4:D5"/>
    <mergeCell ref="H4:H5"/>
  </mergeCells>
  <phoneticPr fontId="2"/>
  <pageMargins left="1.0629921259842521" right="0.78740157480314965" top="0.98425196850393704" bottom="0.78740157480314965" header="0.51181102362204722" footer="0.51181102362204722"/>
  <pageSetup paperSize="9" firstPageNumber="49" orientation="portrait" useFirstPageNumber="1" horizontalDpi="300" verticalDpi="300" r:id="rId1"/>
  <headerFooter alignWithMargins="0">
    <oddFooter>&amp;C&amp;"ＭＳ 明朝,標準"－&amp;P－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M23" sqref="M23"/>
    </sheetView>
  </sheetViews>
  <sheetFormatPr defaultRowHeight="12" customHeight="1"/>
  <cols>
    <col min="1" max="1" width="9" style="338"/>
    <col min="2" max="2" width="13.875" style="338" customWidth="1"/>
    <col min="3" max="10" width="8.75" style="338" customWidth="1"/>
    <col min="11" max="257" width="9" style="338"/>
    <col min="258" max="258" width="13.875" style="338" customWidth="1"/>
    <col min="259" max="266" width="8.75" style="338" customWidth="1"/>
    <col min="267" max="513" width="9" style="338"/>
    <col min="514" max="514" width="13.875" style="338" customWidth="1"/>
    <col min="515" max="522" width="8.75" style="338" customWidth="1"/>
    <col min="523" max="769" width="9" style="338"/>
    <col min="770" max="770" width="13.875" style="338" customWidth="1"/>
    <col min="771" max="778" width="8.75" style="338" customWidth="1"/>
    <col min="779" max="1025" width="9" style="338"/>
    <col min="1026" max="1026" width="13.875" style="338" customWidth="1"/>
    <col min="1027" max="1034" width="8.75" style="338" customWidth="1"/>
    <col min="1035" max="1281" width="9" style="338"/>
    <col min="1282" max="1282" width="13.875" style="338" customWidth="1"/>
    <col min="1283" max="1290" width="8.75" style="338" customWidth="1"/>
    <col min="1291" max="1537" width="9" style="338"/>
    <col min="1538" max="1538" width="13.875" style="338" customWidth="1"/>
    <col min="1539" max="1546" width="8.75" style="338" customWidth="1"/>
    <col min="1547" max="1793" width="9" style="338"/>
    <col min="1794" max="1794" width="13.875" style="338" customWidth="1"/>
    <col min="1795" max="1802" width="8.75" style="338" customWidth="1"/>
    <col min="1803" max="2049" width="9" style="338"/>
    <col min="2050" max="2050" width="13.875" style="338" customWidth="1"/>
    <col min="2051" max="2058" width="8.75" style="338" customWidth="1"/>
    <col min="2059" max="2305" width="9" style="338"/>
    <col min="2306" max="2306" width="13.875" style="338" customWidth="1"/>
    <col min="2307" max="2314" width="8.75" style="338" customWidth="1"/>
    <col min="2315" max="2561" width="9" style="338"/>
    <col min="2562" max="2562" width="13.875" style="338" customWidth="1"/>
    <col min="2563" max="2570" width="8.75" style="338" customWidth="1"/>
    <col min="2571" max="2817" width="9" style="338"/>
    <col min="2818" max="2818" width="13.875" style="338" customWidth="1"/>
    <col min="2819" max="2826" width="8.75" style="338" customWidth="1"/>
    <col min="2827" max="3073" width="9" style="338"/>
    <col min="3074" max="3074" width="13.875" style="338" customWidth="1"/>
    <col min="3075" max="3082" width="8.75" style="338" customWidth="1"/>
    <col min="3083" max="3329" width="9" style="338"/>
    <col min="3330" max="3330" width="13.875" style="338" customWidth="1"/>
    <col min="3331" max="3338" width="8.75" style="338" customWidth="1"/>
    <col min="3339" max="3585" width="9" style="338"/>
    <col min="3586" max="3586" width="13.875" style="338" customWidth="1"/>
    <col min="3587" max="3594" width="8.75" style="338" customWidth="1"/>
    <col min="3595" max="3841" width="9" style="338"/>
    <col min="3842" max="3842" width="13.875" style="338" customWidth="1"/>
    <col min="3843" max="3850" width="8.75" style="338" customWidth="1"/>
    <col min="3851" max="4097" width="9" style="338"/>
    <col min="4098" max="4098" width="13.875" style="338" customWidth="1"/>
    <col min="4099" max="4106" width="8.75" style="338" customWidth="1"/>
    <col min="4107" max="4353" width="9" style="338"/>
    <col min="4354" max="4354" width="13.875" style="338" customWidth="1"/>
    <col min="4355" max="4362" width="8.75" style="338" customWidth="1"/>
    <col min="4363" max="4609" width="9" style="338"/>
    <col min="4610" max="4610" width="13.875" style="338" customWidth="1"/>
    <col min="4611" max="4618" width="8.75" style="338" customWidth="1"/>
    <col min="4619" max="4865" width="9" style="338"/>
    <col min="4866" max="4866" width="13.875" style="338" customWidth="1"/>
    <col min="4867" max="4874" width="8.75" style="338" customWidth="1"/>
    <col min="4875" max="5121" width="9" style="338"/>
    <col min="5122" max="5122" width="13.875" style="338" customWidth="1"/>
    <col min="5123" max="5130" width="8.75" style="338" customWidth="1"/>
    <col min="5131" max="5377" width="9" style="338"/>
    <col min="5378" max="5378" width="13.875" style="338" customWidth="1"/>
    <col min="5379" max="5386" width="8.75" style="338" customWidth="1"/>
    <col min="5387" max="5633" width="9" style="338"/>
    <col min="5634" max="5634" width="13.875" style="338" customWidth="1"/>
    <col min="5635" max="5642" width="8.75" style="338" customWidth="1"/>
    <col min="5643" max="5889" width="9" style="338"/>
    <col min="5890" max="5890" width="13.875" style="338" customWidth="1"/>
    <col min="5891" max="5898" width="8.75" style="338" customWidth="1"/>
    <col min="5899" max="6145" width="9" style="338"/>
    <col min="6146" max="6146" width="13.875" style="338" customWidth="1"/>
    <col min="6147" max="6154" width="8.75" style="338" customWidth="1"/>
    <col min="6155" max="6401" width="9" style="338"/>
    <col min="6402" max="6402" width="13.875" style="338" customWidth="1"/>
    <col min="6403" max="6410" width="8.75" style="338" customWidth="1"/>
    <col min="6411" max="6657" width="9" style="338"/>
    <col min="6658" max="6658" width="13.875" style="338" customWidth="1"/>
    <col min="6659" max="6666" width="8.75" style="338" customWidth="1"/>
    <col min="6667" max="6913" width="9" style="338"/>
    <col min="6914" max="6914" width="13.875" style="338" customWidth="1"/>
    <col min="6915" max="6922" width="8.75" style="338" customWidth="1"/>
    <col min="6923" max="7169" width="9" style="338"/>
    <col min="7170" max="7170" width="13.875" style="338" customWidth="1"/>
    <col min="7171" max="7178" width="8.75" style="338" customWidth="1"/>
    <col min="7179" max="7425" width="9" style="338"/>
    <col min="7426" max="7426" width="13.875" style="338" customWidth="1"/>
    <col min="7427" max="7434" width="8.75" style="338" customWidth="1"/>
    <col min="7435" max="7681" width="9" style="338"/>
    <col min="7682" max="7682" width="13.875" style="338" customWidth="1"/>
    <col min="7683" max="7690" width="8.75" style="338" customWidth="1"/>
    <col min="7691" max="7937" width="9" style="338"/>
    <col min="7938" max="7938" width="13.875" style="338" customWidth="1"/>
    <col min="7939" max="7946" width="8.75" style="338" customWidth="1"/>
    <col min="7947" max="8193" width="9" style="338"/>
    <col min="8194" max="8194" width="13.875" style="338" customWidth="1"/>
    <col min="8195" max="8202" width="8.75" style="338" customWidth="1"/>
    <col min="8203" max="8449" width="9" style="338"/>
    <col min="8450" max="8450" width="13.875" style="338" customWidth="1"/>
    <col min="8451" max="8458" width="8.75" style="338" customWidth="1"/>
    <col min="8459" max="8705" width="9" style="338"/>
    <col min="8706" max="8706" width="13.875" style="338" customWidth="1"/>
    <col min="8707" max="8714" width="8.75" style="338" customWidth="1"/>
    <col min="8715" max="8961" width="9" style="338"/>
    <col min="8962" max="8962" width="13.875" style="338" customWidth="1"/>
    <col min="8963" max="8970" width="8.75" style="338" customWidth="1"/>
    <col min="8971" max="9217" width="9" style="338"/>
    <col min="9218" max="9218" width="13.875" style="338" customWidth="1"/>
    <col min="9219" max="9226" width="8.75" style="338" customWidth="1"/>
    <col min="9227" max="9473" width="9" style="338"/>
    <col min="9474" max="9474" width="13.875" style="338" customWidth="1"/>
    <col min="9475" max="9482" width="8.75" style="338" customWidth="1"/>
    <col min="9483" max="9729" width="9" style="338"/>
    <col min="9730" max="9730" width="13.875" style="338" customWidth="1"/>
    <col min="9731" max="9738" width="8.75" style="338" customWidth="1"/>
    <col min="9739" max="9985" width="9" style="338"/>
    <col min="9986" max="9986" width="13.875" style="338" customWidth="1"/>
    <col min="9987" max="9994" width="8.75" style="338" customWidth="1"/>
    <col min="9995" max="10241" width="9" style="338"/>
    <col min="10242" max="10242" width="13.875" style="338" customWidth="1"/>
    <col min="10243" max="10250" width="8.75" style="338" customWidth="1"/>
    <col min="10251" max="10497" width="9" style="338"/>
    <col min="10498" max="10498" width="13.875" style="338" customWidth="1"/>
    <col min="10499" max="10506" width="8.75" style="338" customWidth="1"/>
    <col min="10507" max="10753" width="9" style="338"/>
    <col min="10754" max="10754" width="13.875" style="338" customWidth="1"/>
    <col min="10755" max="10762" width="8.75" style="338" customWidth="1"/>
    <col min="10763" max="11009" width="9" style="338"/>
    <col min="11010" max="11010" width="13.875" style="338" customWidth="1"/>
    <col min="11011" max="11018" width="8.75" style="338" customWidth="1"/>
    <col min="11019" max="11265" width="9" style="338"/>
    <col min="11266" max="11266" width="13.875" style="338" customWidth="1"/>
    <col min="11267" max="11274" width="8.75" style="338" customWidth="1"/>
    <col min="11275" max="11521" width="9" style="338"/>
    <col min="11522" max="11522" width="13.875" style="338" customWidth="1"/>
    <col min="11523" max="11530" width="8.75" style="338" customWidth="1"/>
    <col min="11531" max="11777" width="9" style="338"/>
    <col min="11778" max="11778" width="13.875" style="338" customWidth="1"/>
    <col min="11779" max="11786" width="8.75" style="338" customWidth="1"/>
    <col min="11787" max="12033" width="9" style="338"/>
    <col min="12034" max="12034" width="13.875" style="338" customWidth="1"/>
    <col min="12035" max="12042" width="8.75" style="338" customWidth="1"/>
    <col min="12043" max="12289" width="9" style="338"/>
    <col min="12290" max="12290" width="13.875" style="338" customWidth="1"/>
    <col min="12291" max="12298" width="8.75" style="338" customWidth="1"/>
    <col min="12299" max="12545" width="9" style="338"/>
    <col min="12546" max="12546" width="13.875" style="338" customWidth="1"/>
    <col min="12547" max="12554" width="8.75" style="338" customWidth="1"/>
    <col min="12555" max="12801" width="9" style="338"/>
    <col min="12802" max="12802" width="13.875" style="338" customWidth="1"/>
    <col min="12803" max="12810" width="8.75" style="338" customWidth="1"/>
    <col min="12811" max="13057" width="9" style="338"/>
    <col min="13058" max="13058" width="13.875" style="338" customWidth="1"/>
    <col min="13059" max="13066" width="8.75" style="338" customWidth="1"/>
    <col min="13067" max="13313" width="9" style="338"/>
    <col min="13314" max="13314" width="13.875" style="338" customWidth="1"/>
    <col min="13315" max="13322" width="8.75" style="338" customWidth="1"/>
    <col min="13323" max="13569" width="9" style="338"/>
    <col min="13570" max="13570" width="13.875" style="338" customWidth="1"/>
    <col min="13571" max="13578" width="8.75" style="338" customWidth="1"/>
    <col min="13579" max="13825" width="9" style="338"/>
    <col min="13826" max="13826" width="13.875" style="338" customWidth="1"/>
    <col min="13827" max="13834" width="8.75" style="338" customWidth="1"/>
    <col min="13835" max="14081" width="9" style="338"/>
    <col min="14082" max="14082" width="13.875" style="338" customWidth="1"/>
    <col min="14083" max="14090" width="8.75" style="338" customWidth="1"/>
    <col min="14091" max="14337" width="9" style="338"/>
    <col min="14338" max="14338" width="13.875" style="338" customWidth="1"/>
    <col min="14339" max="14346" width="8.75" style="338" customWidth="1"/>
    <col min="14347" max="14593" width="9" style="338"/>
    <col min="14594" max="14594" width="13.875" style="338" customWidth="1"/>
    <col min="14595" max="14602" width="8.75" style="338" customWidth="1"/>
    <col min="14603" max="14849" width="9" style="338"/>
    <col min="14850" max="14850" width="13.875" style="338" customWidth="1"/>
    <col min="14851" max="14858" width="8.75" style="338" customWidth="1"/>
    <col min="14859" max="15105" width="9" style="338"/>
    <col min="15106" max="15106" width="13.875" style="338" customWidth="1"/>
    <col min="15107" max="15114" width="8.75" style="338" customWidth="1"/>
    <col min="15115" max="15361" width="9" style="338"/>
    <col min="15362" max="15362" width="13.875" style="338" customWidth="1"/>
    <col min="15363" max="15370" width="8.75" style="338" customWidth="1"/>
    <col min="15371" max="15617" width="9" style="338"/>
    <col min="15618" max="15618" width="13.875" style="338" customWidth="1"/>
    <col min="15619" max="15626" width="8.75" style="338" customWidth="1"/>
    <col min="15627" max="15873" width="9" style="338"/>
    <col min="15874" max="15874" width="13.875" style="338" customWidth="1"/>
    <col min="15875" max="15882" width="8.75" style="338" customWidth="1"/>
    <col min="15883" max="16129" width="9" style="338"/>
    <col min="16130" max="16130" width="13.875" style="338" customWidth="1"/>
    <col min="16131" max="16138" width="8.75" style="338" customWidth="1"/>
    <col min="16139" max="16384" width="9" style="338"/>
  </cols>
  <sheetData>
    <row r="1" spans="1:10" ht="16.899999999999999" customHeight="1">
      <c r="A1" s="41" t="s">
        <v>4085</v>
      </c>
      <c r="I1" s="599" t="s">
        <v>3948</v>
      </c>
      <c r="J1" s="599"/>
    </row>
    <row r="2" spans="1:10" ht="4.9000000000000004" customHeight="1">
      <c r="A2" s="404"/>
      <c r="B2" s="404"/>
      <c r="C2" s="404"/>
      <c r="D2" s="404"/>
      <c r="E2" s="404"/>
      <c r="F2" s="404"/>
      <c r="G2" s="404"/>
      <c r="H2" s="404"/>
      <c r="I2" s="600"/>
      <c r="J2" s="600"/>
    </row>
    <row r="3" spans="1:10" ht="12" customHeight="1">
      <c r="A3" s="405" t="s">
        <v>4086</v>
      </c>
      <c r="B3" s="406"/>
      <c r="C3" s="407" t="s">
        <v>60</v>
      </c>
      <c r="D3" s="601" t="s">
        <v>3971</v>
      </c>
      <c r="E3" s="602" t="s">
        <v>3953</v>
      </c>
      <c r="F3" s="602" t="s">
        <v>3954</v>
      </c>
      <c r="G3" s="602" t="s">
        <v>3955</v>
      </c>
      <c r="H3" s="602" t="s">
        <v>3956</v>
      </c>
      <c r="I3" s="602" t="s">
        <v>3957</v>
      </c>
      <c r="J3" s="585" t="s">
        <v>3958</v>
      </c>
    </row>
    <row r="4" spans="1:10" ht="12" customHeight="1">
      <c r="A4" s="410"/>
      <c r="B4" s="411"/>
      <c r="C4" s="412"/>
      <c r="D4" s="603" t="s">
        <v>4087</v>
      </c>
      <c r="E4" s="604"/>
      <c r="F4" s="604"/>
      <c r="G4" s="604"/>
      <c r="H4" s="604"/>
      <c r="I4" s="604"/>
      <c r="J4" s="591"/>
    </row>
    <row r="5" spans="1:10" ht="19.5" customHeight="1">
      <c r="A5" s="605" t="s">
        <v>4088</v>
      </c>
      <c r="C5" s="606"/>
    </row>
    <row r="6" spans="1:10" ht="19.5" customHeight="1">
      <c r="A6" s="339" t="s">
        <v>4089</v>
      </c>
      <c r="C6" s="607">
        <v>66245</v>
      </c>
      <c r="D6" s="608">
        <v>18191</v>
      </c>
      <c r="E6" s="608">
        <v>26074</v>
      </c>
      <c r="F6" s="608">
        <v>11738</v>
      </c>
      <c r="G6" s="608">
        <v>5302</v>
      </c>
      <c r="H6" s="608">
        <v>2626</v>
      </c>
      <c r="I6" s="608">
        <v>1515</v>
      </c>
      <c r="J6" s="608">
        <v>799</v>
      </c>
    </row>
    <row r="7" spans="1:10" ht="19.5" customHeight="1">
      <c r="A7" s="339" t="s">
        <v>4090</v>
      </c>
      <c r="C7" s="607">
        <v>154854</v>
      </c>
      <c r="D7" s="608">
        <v>18191</v>
      </c>
      <c r="E7" s="608">
        <v>52148</v>
      </c>
      <c r="F7" s="608">
        <v>35214</v>
      </c>
      <c r="G7" s="608">
        <v>21208</v>
      </c>
      <c r="H7" s="608">
        <v>13130</v>
      </c>
      <c r="I7" s="608">
        <v>9090</v>
      </c>
      <c r="J7" s="608">
        <v>5873</v>
      </c>
    </row>
    <row r="8" spans="1:10" ht="19.5" customHeight="1">
      <c r="A8" s="350" t="s">
        <v>4091</v>
      </c>
      <c r="B8" s="404"/>
      <c r="C8" s="609">
        <v>96235</v>
      </c>
      <c r="D8" s="610">
        <v>18191</v>
      </c>
      <c r="E8" s="610">
        <v>42350</v>
      </c>
      <c r="F8" s="610">
        <v>19339</v>
      </c>
      <c r="G8" s="610">
        <v>8446</v>
      </c>
      <c r="H8" s="610">
        <v>4032</v>
      </c>
      <c r="I8" s="610">
        <v>2467</v>
      </c>
      <c r="J8" s="610">
        <v>1410</v>
      </c>
    </row>
    <row r="9" spans="1:10" ht="34.5" customHeight="1"/>
    <row r="10" spans="1:10" ht="14.25" customHeight="1">
      <c r="A10" s="41" t="s">
        <v>4092</v>
      </c>
    </row>
    <row r="11" spans="1:10" ht="15.6" customHeight="1">
      <c r="A11" s="41" t="s">
        <v>4093</v>
      </c>
      <c r="B11" s="339"/>
      <c r="E11" s="599" t="s">
        <v>3948</v>
      </c>
      <c r="F11" s="599"/>
    </row>
    <row r="12" spans="1:10" ht="4.9000000000000004" customHeight="1">
      <c r="A12" s="404"/>
      <c r="B12" s="404"/>
      <c r="C12" s="404"/>
      <c r="D12" s="404"/>
      <c r="E12" s="600"/>
      <c r="F12" s="600"/>
      <c r="G12" s="402"/>
      <c r="H12" s="402"/>
      <c r="I12" s="402"/>
      <c r="J12" s="402"/>
    </row>
    <row r="13" spans="1:10" ht="50.25" customHeight="1">
      <c r="A13" s="611" t="s">
        <v>4094</v>
      </c>
      <c r="B13" s="612"/>
      <c r="C13" s="613" t="s">
        <v>52</v>
      </c>
      <c r="D13" s="613" t="s">
        <v>4021</v>
      </c>
      <c r="E13" s="614" t="s">
        <v>4095</v>
      </c>
      <c r="F13" s="615" t="s">
        <v>4096</v>
      </c>
      <c r="G13" s="616"/>
      <c r="H13" s="616"/>
    </row>
    <row r="14" spans="1:10" ht="19.5" customHeight="1">
      <c r="A14" s="617" t="s">
        <v>4088</v>
      </c>
      <c r="C14" s="618">
        <v>66245</v>
      </c>
      <c r="D14" s="619">
        <v>154854</v>
      </c>
      <c r="E14" s="619">
        <v>96235</v>
      </c>
      <c r="F14" s="620">
        <v>2.3376000000000001</v>
      </c>
      <c r="G14" s="402"/>
      <c r="H14" s="402"/>
    </row>
    <row r="15" spans="1:10" ht="19.5" customHeight="1">
      <c r="A15" s="339" t="s">
        <v>4097</v>
      </c>
      <c r="C15" s="607">
        <v>66109</v>
      </c>
      <c r="D15" s="608">
        <v>154601</v>
      </c>
      <c r="E15" s="608">
        <v>96036</v>
      </c>
      <c r="F15" s="620">
        <v>2.3385799999999999</v>
      </c>
      <c r="G15" s="402"/>
      <c r="H15" s="402"/>
    </row>
    <row r="16" spans="1:10" ht="19.5" customHeight="1">
      <c r="A16" s="621" t="s">
        <v>4098</v>
      </c>
      <c r="C16" s="607">
        <v>65738</v>
      </c>
      <c r="D16" s="608">
        <v>154025</v>
      </c>
      <c r="E16" s="608">
        <v>95577</v>
      </c>
      <c r="F16" s="620">
        <v>2.34301</v>
      </c>
      <c r="G16" s="402"/>
      <c r="H16" s="402"/>
    </row>
    <row r="17" spans="1:10" ht="19.5" customHeight="1">
      <c r="A17" s="622" t="s">
        <v>4099</v>
      </c>
      <c r="B17" s="402"/>
      <c r="C17" s="607">
        <v>55154</v>
      </c>
      <c r="D17" s="608">
        <v>136603</v>
      </c>
      <c r="E17" s="608">
        <v>82604</v>
      </c>
      <c r="F17" s="620">
        <v>2.4767600000000001</v>
      </c>
      <c r="G17" s="402"/>
      <c r="H17" s="402"/>
    </row>
    <row r="18" spans="1:10" ht="19.5" customHeight="1">
      <c r="A18" s="623" t="s">
        <v>4100</v>
      </c>
      <c r="C18" s="607">
        <v>4827</v>
      </c>
      <c r="D18" s="608">
        <v>7751</v>
      </c>
      <c r="E18" s="608">
        <v>6008</v>
      </c>
      <c r="F18" s="620">
        <v>1.6057600000000001</v>
      </c>
    </row>
    <row r="19" spans="1:10" ht="19.5" customHeight="1">
      <c r="A19" s="346" t="s">
        <v>4101</v>
      </c>
      <c r="C19" s="607">
        <v>5544</v>
      </c>
      <c r="D19" s="608">
        <v>9254</v>
      </c>
      <c r="E19" s="608">
        <v>6688</v>
      </c>
      <c r="F19" s="620">
        <v>1.66919</v>
      </c>
    </row>
    <row r="20" spans="1:10" ht="19.5" customHeight="1">
      <c r="A20" s="346" t="s">
        <v>4102</v>
      </c>
      <c r="C20" s="607">
        <v>213</v>
      </c>
      <c r="D20" s="608">
        <v>417</v>
      </c>
      <c r="E20" s="608">
        <v>277</v>
      </c>
      <c r="F20" s="620">
        <v>1.9577500000000001</v>
      </c>
    </row>
    <row r="21" spans="1:10" ht="19.5" customHeight="1">
      <c r="A21" s="339" t="s">
        <v>4045</v>
      </c>
      <c r="C21" s="607">
        <v>371</v>
      </c>
      <c r="D21" s="608">
        <v>576</v>
      </c>
      <c r="E21" s="608">
        <v>459</v>
      </c>
      <c r="F21" s="620">
        <v>1.5525599999999999</v>
      </c>
    </row>
    <row r="22" spans="1:10" ht="19.5" customHeight="1">
      <c r="A22" s="350" t="s">
        <v>4103</v>
      </c>
      <c r="B22" s="404"/>
      <c r="C22" s="609">
        <v>136</v>
      </c>
      <c r="D22" s="610">
        <v>253</v>
      </c>
      <c r="E22" s="610">
        <v>199</v>
      </c>
      <c r="F22" s="624">
        <v>1.86029</v>
      </c>
    </row>
    <row r="23" spans="1:10" ht="44.25" customHeight="1"/>
    <row r="24" spans="1:10" ht="16.5" customHeight="1">
      <c r="A24" s="625" t="s">
        <v>4104</v>
      </c>
      <c r="B24" s="625"/>
      <c r="C24" s="625"/>
      <c r="D24" s="625"/>
      <c r="E24" s="625"/>
      <c r="F24" s="625"/>
      <c r="G24" s="625"/>
      <c r="H24" s="625"/>
      <c r="I24" s="625"/>
      <c r="J24" s="599" t="s">
        <v>4105</v>
      </c>
    </row>
    <row r="25" spans="1:10" ht="4.9000000000000004" customHeight="1">
      <c r="A25" s="404"/>
      <c r="B25" s="404"/>
      <c r="C25" s="404"/>
      <c r="D25" s="404"/>
      <c r="E25" s="404"/>
      <c r="F25" s="404"/>
      <c r="G25" s="404"/>
      <c r="H25" s="404"/>
      <c r="I25" s="404"/>
      <c r="J25" s="600"/>
    </row>
    <row r="26" spans="1:10" ht="12" customHeight="1">
      <c r="A26" s="626" t="s">
        <v>4106</v>
      </c>
      <c r="B26" s="627"/>
      <c r="C26" s="628" t="s">
        <v>60</v>
      </c>
      <c r="D26" s="408" t="s">
        <v>3971</v>
      </c>
      <c r="E26" s="408"/>
      <c r="F26" s="408"/>
      <c r="G26" s="408"/>
      <c r="H26" s="408"/>
      <c r="I26" s="408"/>
      <c r="J26" s="629"/>
    </row>
    <row r="27" spans="1:10" ht="12" customHeight="1">
      <c r="A27" s="630"/>
      <c r="B27" s="631"/>
      <c r="C27" s="632"/>
      <c r="D27" s="633" t="s">
        <v>4087</v>
      </c>
      <c r="E27" s="634" t="s">
        <v>3953</v>
      </c>
      <c r="F27" s="634" t="s">
        <v>3954</v>
      </c>
      <c r="G27" s="634" t="s">
        <v>3955</v>
      </c>
      <c r="H27" s="634" t="s">
        <v>3956</v>
      </c>
      <c r="I27" s="634" t="s">
        <v>3957</v>
      </c>
      <c r="J27" s="635" t="s">
        <v>3958</v>
      </c>
    </row>
    <row r="28" spans="1:10" ht="19.5" customHeight="1">
      <c r="A28" s="636" t="s">
        <v>4107</v>
      </c>
      <c r="C28" s="637"/>
      <c r="D28" s="638"/>
      <c r="E28" s="638"/>
      <c r="F28" s="639"/>
      <c r="G28" s="640"/>
      <c r="H28" s="640"/>
      <c r="I28" s="639"/>
      <c r="J28" s="639"/>
    </row>
    <row r="29" spans="1:10" ht="19.5" customHeight="1">
      <c r="A29" s="558" t="s">
        <v>4108</v>
      </c>
      <c r="B29" s="558"/>
      <c r="C29" s="607">
        <v>66109</v>
      </c>
      <c r="D29" s="608">
        <v>18132</v>
      </c>
      <c r="E29" s="608">
        <v>26013</v>
      </c>
      <c r="F29" s="608">
        <v>11733</v>
      </c>
      <c r="G29" s="608">
        <v>5296</v>
      </c>
      <c r="H29" s="608">
        <v>2624</v>
      </c>
      <c r="I29" s="608">
        <v>1515</v>
      </c>
      <c r="J29" s="608">
        <v>796</v>
      </c>
    </row>
    <row r="30" spans="1:10" ht="19.5" customHeight="1">
      <c r="A30" s="641" t="s">
        <v>4040</v>
      </c>
      <c r="B30" s="558"/>
      <c r="C30" s="607">
        <v>65738</v>
      </c>
      <c r="D30" s="608">
        <v>17900</v>
      </c>
      <c r="E30" s="608">
        <v>25910</v>
      </c>
      <c r="F30" s="608">
        <v>11713</v>
      </c>
      <c r="G30" s="608">
        <v>5288</v>
      </c>
      <c r="H30" s="608">
        <v>2620</v>
      </c>
      <c r="I30" s="608">
        <v>1512</v>
      </c>
      <c r="J30" s="608">
        <v>795</v>
      </c>
    </row>
    <row r="31" spans="1:10" ht="19.5" customHeight="1">
      <c r="A31" s="642" t="s">
        <v>4099</v>
      </c>
      <c r="B31" s="643"/>
      <c r="C31" s="607">
        <v>55154</v>
      </c>
      <c r="D31" s="608">
        <v>12139</v>
      </c>
      <c r="E31" s="608">
        <v>22470</v>
      </c>
      <c r="F31" s="608">
        <v>10738</v>
      </c>
      <c r="G31" s="608">
        <v>5011</v>
      </c>
      <c r="H31" s="608">
        <v>2541</v>
      </c>
      <c r="I31" s="608">
        <v>1483</v>
      </c>
      <c r="J31" s="608">
        <v>772</v>
      </c>
    </row>
    <row r="32" spans="1:10" ht="19.5" customHeight="1">
      <c r="A32" s="644" t="s">
        <v>4109</v>
      </c>
      <c r="B32" s="644"/>
      <c r="C32" s="607">
        <v>4827</v>
      </c>
      <c r="D32" s="608">
        <v>2606</v>
      </c>
      <c r="E32" s="608">
        <v>1692</v>
      </c>
      <c r="F32" s="608">
        <v>407</v>
      </c>
      <c r="G32" s="608">
        <v>94</v>
      </c>
      <c r="H32" s="608">
        <v>15</v>
      </c>
      <c r="I32" s="608">
        <v>7</v>
      </c>
      <c r="J32" s="608">
        <v>6</v>
      </c>
    </row>
    <row r="33" spans="1:10" ht="19.5" customHeight="1">
      <c r="A33" s="642" t="s">
        <v>4101</v>
      </c>
      <c r="B33" s="558"/>
      <c r="C33" s="607">
        <v>5544</v>
      </c>
      <c r="D33" s="608">
        <v>3064</v>
      </c>
      <c r="E33" s="608">
        <v>1675</v>
      </c>
      <c r="F33" s="608">
        <v>538</v>
      </c>
      <c r="G33" s="608">
        <v>173</v>
      </c>
      <c r="H33" s="608">
        <v>58</v>
      </c>
      <c r="I33" s="608">
        <v>20</v>
      </c>
      <c r="J33" s="608">
        <v>16</v>
      </c>
    </row>
    <row r="34" spans="1:10" ht="19.5" customHeight="1">
      <c r="A34" s="642" t="s">
        <v>4102</v>
      </c>
      <c r="B34" s="558"/>
      <c r="C34" s="607">
        <v>213</v>
      </c>
      <c r="D34" s="608">
        <v>91</v>
      </c>
      <c r="E34" s="608">
        <v>73</v>
      </c>
      <c r="F34" s="608">
        <v>30</v>
      </c>
      <c r="G34" s="608">
        <v>10</v>
      </c>
      <c r="H34" s="608">
        <v>6</v>
      </c>
      <c r="I34" s="608">
        <v>2</v>
      </c>
      <c r="J34" s="608">
        <v>1</v>
      </c>
    </row>
    <row r="35" spans="1:10" ht="19.5" customHeight="1">
      <c r="A35" s="645" t="s">
        <v>4045</v>
      </c>
      <c r="B35" s="646"/>
      <c r="C35" s="609">
        <v>371</v>
      </c>
      <c r="D35" s="610">
        <v>232</v>
      </c>
      <c r="E35" s="610">
        <v>103</v>
      </c>
      <c r="F35" s="610">
        <v>20</v>
      </c>
      <c r="G35" s="610">
        <v>8</v>
      </c>
      <c r="H35" s="610">
        <v>4</v>
      </c>
      <c r="I35" s="610">
        <v>3</v>
      </c>
      <c r="J35" s="610">
        <v>1</v>
      </c>
    </row>
    <row r="36" spans="1:10" ht="10.5" customHeight="1"/>
  </sheetData>
  <mergeCells count="16">
    <mergeCell ref="A32:B32"/>
    <mergeCell ref="E11:F12"/>
    <mergeCell ref="A13:B13"/>
    <mergeCell ref="A24:I24"/>
    <mergeCell ref="J24:J25"/>
    <mergeCell ref="A26:B27"/>
    <mergeCell ref="C26:C27"/>
    <mergeCell ref="I1:J2"/>
    <mergeCell ref="A3:B4"/>
    <mergeCell ref="C3:C4"/>
    <mergeCell ref="E3:E4"/>
    <mergeCell ref="F3:F4"/>
    <mergeCell ref="G3:G4"/>
    <mergeCell ref="H3:H4"/>
    <mergeCell ref="I3:I4"/>
    <mergeCell ref="J3:J4"/>
  </mergeCells>
  <phoneticPr fontId="2"/>
  <pageMargins left="0.78740157480314965" right="0.19685039370078741" top="0.9055118110236221" bottom="0.78740157480314965" header="0.19685039370078741" footer="0.51181102362204722"/>
  <pageSetup paperSize="9" scale="99" firstPageNumber="122" orientation="portrait" useFirstPageNumber="1" horizontalDpi="300" verticalDpi="300" r:id="rId1"/>
  <headerFooter alignWithMargins="0">
    <oddFooter>&amp;C
&amp;"ＭＳ 明朝,標準"－&amp;P－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Normal="100" workbookViewId="0">
      <selection activeCell="S73" sqref="S73"/>
    </sheetView>
  </sheetViews>
  <sheetFormatPr defaultRowHeight="11.25"/>
  <cols>
    <col min="1" max="2" width="1.125" style="338" customWidth="1"/>
    <col min="3" max="3" width="14.625" style="338" customWidth="1"/>
    <col min="4" max="4" width="8.5" style="338" customWidth="1"/>
    <col min="5" max="11" width="7.625" style="338" customWidth="1"/>
    <col min="12" max="12" width="7.125" style="338" customWidth="1"/>
    <col min="13" max="16" width="6.75" style="338" customWidth="1"/>
    <col min="17" max="20" width="8.125" style="338" customWidth="1"/>
    <col min="21" max="22" width="6.75" style="338" customWidth="1"/>
    <col min="23" max="23" width="7.375" style="338" customWidth="1"/>
    <col min="24" max="24" width="6.125" style="338" customWidth="1"/>
    <col min="25" max="25" width="5.75" style="338" customWidth="1"/>
    <col min="26" max="27" width="5.125" style="338" customWidth="1"/>
    <col min="28" max="28" width="5.5" style="338" customWidth="1"/>
    <col min="29" max="256" width="9" style="338"/>
    <col min="257" max="258" width="1.125" style="338" customWidth="1"/>
    <col min="259" max="259" width="14.625" style="338" customWidth="1"/>
    <col min="260" max="260" width="8.5" style="338" customWidth="1"/>
    <col min="261" max="267" width="7.625" style="338" customWidth="1"/>
    <col min="268" max="268" width="7.125" style="338" customWidth="1"/>
    <col min="269" max="272" width="6.75" style="338" customWidth="1"/>
    <col min="273" max="276" width="8.125" style="338" customWidth="1"/>
    <col min="277" max="278" width="6.75" style="338" customWidth="1"/>
    <col min="279" max="279" width="7.375" style="338" customWidth="1"/>
    <col min="280" max="280" width="6.125" style="338" customWidth="1"/>
    <col min="281" max="281" width="5.75" style="338" customWidth="1"/>
    <col min="282" max="283" width="5.125" style="338" customWidth="1"/>
    <col min="284" max="284" width="5.5" style="338" customWidth="1"/>
    <col min="285" max="512" width="9" style="338"/>
    <col min="513" max="514" width="1.125" style="338" customWidth="1"/>
    <col min="515" max="515" width="14.625" style="338" customWidth="1"/>
    <col min="516" max="516" width="8.5" style="338" customWidth="1"/>
    <col min="517" max="523" width="7.625" style="338" customWidth="1"/>
    <col min="524" max="524" width="7.125" style="338" customWidth="1"/>
    <col min="525" max="528" width="6.75" style="338" customWidth="1"/>
    <col min="529" max="532" width="8.125" style="338" customWidth="1"/>
    <col min="533" max="534" width="6.75" style="338" customWidth="1"/>
    <col min="535" max="535" width="7.375" style="338" customWidth="1"/>
    <col min="536" max="536" width="6.125" style="338" customWidth="1"/>
    <col min="537" max="537" width="5.75" style="338" customWidth="1"/>
    <col min="538" max="539" width="5.125" style="338" customWidth="1"/>
    <col min="540" max="540" width="5.5" style="338" customWidth="1"/>
    <col min="541" max="768" width="9" style="338"/>
    <col min="769" max="770" width="1.125" style="338" customWidth="1"/>
    <col min="771" max="771" width="14.625" style="338" customWidth="1"/>
    <col min="772" max="772" width="8.5" style="338" customWidth="1"/>
    <col min="773" max="779" width="7.625" style="338" customWidth="1"/>
    <col min="780" max="780" width="7.125" style="338" customWidth="1"/>
    <col min="781" max="784" width="6.75" style="338" customWidth="1"/>
    <col min="785" max="788" width="8.125" style="338" customWidth="1"/>
    <col min="789" max="790" width="6.75" style="338" customWidth="1"/>
    <col min="791" max="791" width="7.375" style="338" customWidth="1"/>
    <col min="792" max="792" width="6.125" style="338" customWidth="1"/>
    <col min="793" max="793" width="5.75" style="338" customWidth="1"/>
    <col min="794" max="795" width="5.125" style="338" customWidth="1"/>
    <col min="796" max="796" width="5.5" style="338" customWidth="1"/>
    <col min="797" max="1024" width="9" style="338"/>
    <col min="1025" max="1026" width="1.125" style="338" customWidth="1"/>
    <col min="1027" max="1027" width="14.625" style="338" customWidth="1"/>
    <col min="1028" max="1028" width="8.5" style="338" customWidth="1"/>
    <col min="1029" max="1035" width="7.625" style="338" customWidth="1"/>
    <col min="1036" max="1036" width="7.125" style="338" customWidth="1"/>
    <col min="1037" max="1040" width="6.75" style="338" customWidth="1"/>
    <col min="1041" max="1044" width="8.125" style="338" customWidth="1"/>
    <col min="1045" max="1046" width="6.75" style="338" customWidth="1"/>
    <col min="1047" max="1047" width="7.375" style="338" customWidth="1"/>
    <col min="1048" max="1048" width="6.125" style="338" customWidth="1"/>
    <col min="1049" max="1049" width="5.75" style="338" customWidth="1"/>
    <col min="1050" max="1051" width="5.125" style="338" customWidth="1"/>
    <col min="1052" max="1052" width="5.5" style="338" customWidth="1"/>
    <col min="1053" max="1280" width="9" style="338"/>
    <col min="1281" max="1282" width="1.125" style="338" customWidth="1"/>
    <col min="1283" max="1283" width="14.625" style="338" customWidth="1"/>
    <col min="1284" max="1284" width="8.5" style="338" customWidth="1"/>
    <col min="1285" max="1291" width="7.625" style="338" customWidth="1"/>
    <col min="1292" max="1292" width="7.125" style="338" customWidth="1"/>
    <col min="1293" max="1296" width="6.75" style="338" customWidth="1"/>
    <col min="1297" max="1300" width="8.125" style="338" customWidth="1"/>
    <col min="1301" max="1302" width="6.75" style="338" customWidth="1"/>
    <col min="1303" max="1303" width="7.375" style="338" customWidth="1"/>
    <col min="1304" max="1304" width="6.125" style="338" customWidth="1"/>
    <col min="1305" max="1305" width="5.75" style="338" customWidth="1"/>
    <col min="1306" max="1307" width="5.125" style="338" customWidth="1"/>
    <col min="1308" max="1308" width="5.5" style="338" customWidth="1"/>
    <col min="1309" max="1536" width="9" style="338"/>
    <col min="1537" max="1538" width="1.125" style="338" customWidth="1"/>
    <col min="1539" max="1539" width="14.625" style="338" customWidth="1"/>
    <col min="1540" max="1540" width="8.5" style="338" customWidth="1"/>
    <col min="1541" max="1547" width="7.625" style="338" customWidth="1"/>
    <col min="1548" max="1548" width="7.125" style="338" customWidth="1"/>
    <col min="1549" max="1552" width="6.75" style="338" customWidth="1"/>
    <col min="1553" max="1556" width="8.125" style="338" customWidth="1"/>
    <col min="1557" max="1558" width="6.75" style="338" customWidth="1"/>
    <col min="1559" max="1559" width="7.375" style="338" customWidth="1"/>
    <col min="1560" max="1560" width="6.125" style="338" customWidth="1"/>
    <col min="1561" max="1561" width="5.75" style="338" customWidth="1"/>
    <col min="1562" max="1563" width="5.125" style="338" customWidth="1"/>
    <col min="1564" max="1564" width="5.5" style="338" customWidth="1"/>
    <col min="1565" max="1792" width="9" style="338"/>
    <col min="1793" max="1794" width="1.125" style="338" customWidth="1"/>
    <col min="1795" max="1795" width="14.625" style="338" customWidth="1"/>
    <col min="1796" max="1796" width="8.5" style="338" customWidth="1"/>
    <col min="1797" max="1803" width="7.625" style="338" customWidth="1"/>
    <col min="1804" max="1804" width="7.125" style="338" customWidth="1"/>
    <col min="1805" max="1808" width="6.75" style="338" customWidth="1"/>
    <col min="1809" max="1812" width="8.125" style="338" customWidth="1"/>
    <col min="1813" max="1814" width="6.75" style="338" customWidth="1"/>
    <col min="1815" max="1815" width="7.375" style="338" customWidth="1"/>
    <col min="1816" max="1816" width="6.125" style="338" customWidth="1"/>
    <col min="1817" max="1817" width="5.75" style="338" customWidth="1"/>
    <col min="1818" max="1819" width="5.125" style="338" customWidth="1"/>
    <col min="1820" max="1820" width="5.5" style="338" customWidth="1"/>
    <col min="1821" max="2048" width="9" style="338"/>
    <col min="2049" max="2050" width="1.125" style="338" customWidth="1"/>
    <col min="2051" max="2051" width="14.625" style="338" customWidth="1"/>
    <col min="2052" max="2052" width="8.5" style="338" customWidth="1"/>
    <col min="2053" max="2059" width="7.625" style="338" customWidth="1"/>
    <col min="2060" max="2060" width="7.125" style="338" customWidth="1"/>
    <col min="2061" max="2064" width="6.75" style="338" customWidth="1"/>
    <col min="2065" max="2068" width="8.125" style="338" customWidth="1"/>
    <col min="2069" max="2070" width="6.75" style="338" customWidth="1"/>
    <col min="2071" max="2071" width="7.375" style="338" customWidth="1"/>
    <col min="2072" max="2072" width="6.125" style="338" customWidth="1"/>
    <col min="2073" max="2073" width="5.75" style="338" customWidth="1"/>
    <col min="2074" max="2075" width="5.125" style="338" customWidth="1"/>
    <col min="2076" max="2076" width="5.5" style="338" customWidth="1"/>
    <col min="2077" max="2304" width="9" style="338"/>
    <col min="2305" max="2306" width="1.125" style="338" customWidth="1"/>
    <col min="2307" max="2307" width="14.625" style="338" customWidth="1"/>
    <col min="2308" max="2308" width="8.5" style="338" customWidth="1"/>
    <col min="2309" max="2315" width="7.625" style="338" customWidth="1"/>
    <col min="2316" max="2316" width="7.125" style="338" customWidth="1"/>
    <col min="2317" max="2320" width="6.75" style="338" customWidth="1"/>
    <col min="2321" max="2324" width="8.125" style="338" customWidth="1"/>
    <col min="2325" max="2326" width="6.75" style="338" customWidth="1"/>
    <col min="2327" max="2327" width="7.375" style="338" customWidth="1"/>
    <col min="2328" max="2328" width="6.125" style="338" customWidth="1"/>
    <col min="2329" max="2329" width="5.75" style="338" customWidth="1"/>
    <col min="2330" max="2331" width="5.125" style="338" customWidth="1"/>
    <col min="2332" max="2332" width="5.5" style="338" customWidth="1"/>
    <col min="2333" max="2560" width="9" style="338"/>
    <col min="2561" max="2562" width="1.125" style="338" customWidth="1"/>
    <col min="2563" max="2563" width="14.625" style="338" customWidth="1"/>
    <col min="2564" max="2564" width="8.5" style="338" customWidth="1"/>
    <col min="2565" max="2571" width="7.625" style="338" customWidth="1"/>
    <col min="2572" max="2572" width="7.125" style="338" customWidth="1"/>
    <col min="2573" max="2576" width="6.75" style="338" customWidth="1"/>
    <col min="2577" max="2580" width="8.125" style="338" customWidth="1"/>
    <col min="2581" max="2582" width="6.75" style="338" customWidth="1"/>
    <col min="2583" max="2583" width="7.375" style="338" customWidth="1"/>
    <col min="2584" max="2584" width="6.125" style="338" customWidth="1"/>
    <col min="2585" max="2585" width="5.75" style="338" customWidth="1"/>
    <col min="2586" max="2587" width="5.125" style="338" customWidth="1"/>
    <col min="2588" max="2588" width="5.5" style="338" customWidth="1"/>
    <col min="2589" max="2816" width="9" style="338"/>
    <col min="2817" max="2818" width="1.125" style="338" customWidth="1"/>
    <col min="2819" max="2819" width="14.625" style="338" customWidth="1"/>
    <col min="2820" max="2820" width="8.5" style="338" customWidth="1"/>
    <col min="2821" max="2827" width="7.625" style="338" customWidth="1"/>
    <col min="2828" max="2828" width="7.125" style="338" customWidth="1"/>
    <col min="2829" max="2832" width="6.75" style="338" customWidth="1"/>
    <col min="2833" max="2836" width="8.125" style="338" customWidth="1"/>
    <col min="2837" max="2838" width="6.75" style="338" customWidth="1"/>
    <col min="2839" max="2839" width="7.375" style="338" customWidth="1"/>
    <col min="2840" max="2840" width="6.125" style="338" customWidth="1"/>
    <col min="2841" max="2841" width="5.75" style="338" customWidth="1"/>
    <col min="2842" max="2843" width="5.125" style="338" customWidth="1"/>
    <col min="2844" max="2844" width="5.5" style="338" customWidth="1"/>
    <col min="2845" max="3072" width="9" style="338"/>
    <col min="3073" max="3074" width="1.125" style="338" customWidth="1"/>
    <col min="3075" max="3075" width="14.625" style="338" customWidth="1"/>
    <col min="3076" max="3076" width="8.5" style="338" customWidth="1"/>
    <col min="3077" max="3083" width="7.625" style="338" customWidth="1"/>
    <col min="3084" max="3084" width="7.125" style="338" customWidth="1"/>
    <col min="3085" max="3088" width="6.75" style="338" customWidth="1"/>
    <col min="3089" max="3092" width="8.125" style="338" customWidth="1"/>
    <col min="3093" max="3094" width="6.75" style="338" customWidth="1"/>
    <col min="3095" max="3095" width="7.375" style="338" customWidth="1"/>
    <col min="3096" max="3096" width="6.125" style="338" customWidth="1"/>
    <col min="3097" max="3097" width="5.75" style="338" customWidth="1"/>
    <col min="3098" max="3099" width="5.125" style="338" customWidth="1"/>
    <col min="3100" max="3100" width="5.5" style="338" customWidth="1"/>
    <col min="3101" max="3328" width="9" style="338"/>
    <col min="3329" max="3330" width="1.125" style="338" customWidth="1"/>
    <col min="3331" max="3331" width="14.625" style="338" customWidth="1"/>
    <col min="3332" max="3332" width="8.5" style="338" customWidth="1"/>
    <col min="3333" max="3339" width="7.625" style="338" customWidth="1"/>
    <col min="3340" max="3340" width="7.125" style="338" customWidth="1"/>
    <col min="3341" max="3344" width="6.75" style="338" customWidth="1"/>
    <col min="3345" max="3348" width="8.125" style="338" customWidth="1"/>
    <col min="3349" max="3350" width="6.75" style="338" customWidth="1"/>
    <col min="3351" max="3351" width="7.375" style="338" customWidth="1"/>
    <col min="3352" max="3352" width="6.125" style="338" customWidth="1"/>
    <col min="3353" max="3353" width="5.75" style="338" customWidth="1"/>
    <col min="3354" max="3355" width="5.125" style="338" customWidth="1"/>
    <col min="3356" max="3356" width="5.5" style="338" customWidth="1"/>
    <col min="3357" max="3584" width="9" style="338"/>
    <col min="3585" max="3586" width="1.125" style="338" customWidth="1"/>
    <col min="3587" max="3587" width="14.625" style="338" customWidth="1"/>
    <col min="3588" max="3588" width="8.5" style="338" customWidth="1"/>
    <col min="3589" max="3595" width="7.625" style="338" customWidth="1"/>
    <col min="3596" max="3596" width="7.125" style="338" customWidth="1"/>
    <col min="3597" max="3600" width="6.75" style="338" customWidth="1"/>
    <col min="3601" max="3604" width="8.125" style="338" customWidth="1"/>
    <col min="3605" max="3606" width="6.75" style="338" customWidth="1"/>
    <col min="3607" max="3607" width="7.375" style="338" customWidth="1"/>
    <col min="3608" max="3608" width="6.125" style="338" customWidth="1"/>
    <col min="3609" max="3609" width="5.75" style="338" customWidth="1"/>
    <col min="3610" max="3611" width="5.125" style="338" customWidth="1"/>
    <col min="3612" max="3612" width="5.5" style="338" customWidth="1"/>
    <col min="3613" max="3840" width="9" style="338"/>
    <col min="3841" max="3842" width="1.125" style="338" customWidth="1"/>
    <col min="3843" max="3843" width="14.625" style="338" customWidth="1"/>
    <col min="3844" max="3844" width="8.5" style="338" customWidth="1"/>
    <col min="3845" max="3851" width="7.625" style="338" customWidth="1"/>
    <col min="3852" max="3852" width="7.125" style="338" customWidth="1"/>
    <col min="3853" max="3856" width="6.75" style="338" customWidth="1"/>
    <col min="3857" max="3860" width="8.125" style="338" customWidth="1"/>
    <col min="3861" max="3862" width="6.75" style="338" customWidth="1"/>
    <col min="3863" max="3863" width="7.375" style="338" customWidth="1"/>
    <col min="3864" max="3864" width="6.125" style="338" customWidth="1"/>
    <col min="3865" max="3865" width="5.75" style="338" customWidth="1"/>
    <col min="3866" max="3867" width="5.125" style="338" customWidth="1"/>
    <col min="3868" max="3868" width="5.5" style="338" customWidth="1"/>
    <col min="3869" max="4096" width="9" style="338"/>
    <col min="4097" max="4098" width="1.125" style="338" customWidth="1"/>
    <col min="4099" max="4099" width="14.625" style="338" customWidth="1"/>
    <col min="4100" max="4100" width="8.5" style="338" customWidth="1"/>
    <col min="4101" max="4107" width="7.625" style="338" customWidth="1"/>
    <col min="4108" max="4108" width="7.125" style="338" customWidth="1"/>
    <col min="4109" max="4112" width="6.75" style="338" customWidth="1"/>
    <col min="4113" max="4116" width="8.125" style="338" customWidth="1"/>
    <col min="4117" max="4118" width="6.75" style="338" customWidth="1"/>
    <col min="4119" max="4119" width="7.375" style="338" customWidth="1"/>
    <col min="4120" max="4120" width="6.125" style="338" customWidth="1"/>
    <col min="4121" max="4121" width="5.75" style="338" customWidth="1"/>
    <col min="4122" max="4123" width="5.125" style="338" customWidth="1"/>
    <col min="4124" max="4124" width="5.5" style="338" customWidth="1"/>
    <col min="4125" max="4352" width="9" style="338"/>
    <col min="4353" max="4354" width="1.125" style="338" customWidth="1"/>
    <col min="4355" max="4355" width="14.625" style="338" customWidth="1"/>
    <col min="4356" max="4356" width="8.5" style="338" customWidth="1"/>
    <col min="4357" max="4363" width="7.625" style="338" customWidth="1"/>
    <col min="4364" max="4364" width="7.125" style="338" customWidth="1"/>
    <col min="4365" max="4368" width="6.75" style="338" customWidth="1"/>
    <col min="4369" max="4372" width="8.125" style="338" customWidth="1"/>
    <col min="4373" max="4374" width="6.75" style="338" customWidth="1"/>
    <col min="4375" max="4375" width="7.375" style="338" customWidth="1"/>
    <col min="4376" max="4376" width="6.125" style="338" customWidth="1"/>
    <col min="4377" max="4377" width="5.75" style="338" customWidth="1"/>
    <col min="4378" max="4379" width="5.125" style="338" customWidth="1"/>
    <col min="4380" max="4380" width="5.5" style="338" customWidth="1"/>
    <col min="4381" max="4608" width="9" style="338"/>
    <col min="4609" max="4610" width="1.125" style="338" customWidth="1"/>
    <col min="4611" max="4611" width="14.625" style="338" customWidth="1"/>
    <col min="4612" max="4612" width="8.5" style="338" customWidth="1"/>
    <col min="4613" max="4619" width="7.625" style="338" customWidth="1"/>
    <col min="4620" max="4620" width="7.125" style="338" customWidth="1"/>
    <col min="4621" max="4624" width="6.75" style="338" customWidth="1"/>
    <col min="4625" max="4628" width="8.125" style="338" customWidth="1"/>
    <col min="4629" max="4630" width="6.75" style="338" customWidth="1"/>
    <col min="4631" max="4631" width="7.375" style="338" customWidth="1"/>
    <col min="4632" max="4632" width="6.125" style="338" customWidth="1"/>
    <col min="4633" max="4633" width="5.75" style="338" customWidth="1"/>
    <col min="4634" max="4635" width="5.125" style="338" customWidth="1"/>
    <col min="4636" max="4636" width="5.5" style="338" customWidth="1"/>
    <col min="4637" max="4864" width="9" style="338"/>
    <col min="4865" max="4866" width="1.125" style="338" customWidth="1"/>
    <col min="4867" max="4867" width="14.625" style="338" customWidth="1"/>
    <col min="4868" max="4868" width="8.5" style="338" customWidth="1"/>
    <col min="4869" max="4875" width="7.625" style="338" customWidth="1"/>
    <col min="4876" max="4876" width="7.125" style="338" customWidth="1"/>
    <col min="4877" max="4880" width="6.75" style="338" customWidth="1"/>
    <col min="4881" max="4884" width="8.125" style="338" customWidth="1"/>
    <col min="4885" max="4886" width="6.75" style="338" customWidth="1"/>
    <col min="4887" max="4887" width="7.375" style="338" customWidth="1"/>
    <col min="4888" max="4888" width="6.125" style="338" customWidth="1"/>
    <col min="4889" max="4889" width="5.75" style="338" customWidth="1"/>
    <col min="4890" max="4891" width="5.125" style="338" customWidth="1"/>
    <col min="4892" max="4892" width="5.5" style="338" customWidth="1"/>
    <col min="4893" max="5120" width="9" style="338"/>
    <col min="5121" max="5122" width="1.125" style="338" customWidth="1"/>
    <col min="5123" max="5123" width="14.625" style="338" customWidth="1"/>
    <col min="5124" max="5124" width="8.5" style="338" customWidth="1"/>
    <col min="5125" max="5131" width="7.625" style="338" customWidth="1"/>
    <col min="5132" max="5132" width="7.125" style="338" customWidth="1"/>
    <col min="5133" max="5136" width="6.75" style="338" customWidth="1"/>
    <col min="5137" max="5140" width="8.125" style="338" customWidth="1"/>
    <col min="5141" max="5142" width="6.75" style="338" customWidth="1"/>
    <col min="5143" max="5143" width="7.375" style="338" customWidth="1"/>
    <col min="5144" max="5144" width="6.125" style="338" customWidth="1"/>
    <col min="5145" max="5145" width="5.75" style="338" customWidth="1"/>
    <col min="5146" max="5147" width="5.125" style="338" customWidth="1"/>
    <col min="5148" max="5148" width="5.5" style="338" customWidth="1"/>
    <col min="5149" max="5376" width="9" style="338"/>
    <col min="5377" max="5378" width="1.125" style="338" customWidth="1"/>
    <col min="5379" max="5379" width="14.625" style="338" customWidth="1"/>
    <col min="5380" max="5380" width="8.5" style="338" customWidth="1"/>
    <col min="5381" max="5387" width="7.625" style="338" customWidth="1"/>
    <col min="5388" max="5388" width="7.125" style="338" customWidth="1"/>
    <col min="5389" max="5392" width="6.75" style="338" customWidth="1"/>
    <col min="5393" max="5396" width="8.125" style="338" customWidth="1"/>
    <col min="5397" max="5398" width="6.75" style="338" customWidth="1"/>
    <col min="5399" max="5399" width="7.375" style="338" customWidth="1"/>
    <col min="5400" max="5400" width="6.125" style="338" customWidth="1"/>
    <col min="5401" max="5401" width="5.75" style="338" customWidth="1"/>
    <col min="5402" max="5403" width="5.125" style="338" customWidth="1"/>
    <col min="5404" max="5404" width="5.5" style="338" customWidth="1"/>
    <col min="5405" max="5632" width="9" style="338"/>
    <col min="5633" max="5634" width="1.125" style="338" customWidth="1"/>
    <col min="5635" max="5635" width="14.625" style="338" customWidth="1"/>
    <col min="5636" max="5636" width="8.5" style="338" customWidth="1"/>
    <col min="5637" max="5643" width="7.625" style="338" customWidth="1"/>
    <col min="5644" max="5644" width="7.125" style="338" customWidth="1"/>
    <col min="5645" max="5648" width="6.75" style="338" customWidth="1"/>
    <col min="5649" max="5652" width="8.125" style="338" customWidth="1"/>
    <col min="5653" max="5654" width="6.75" style="338" customWidth="1"/>
    <col min="5655" max="5655" width="7.375" style="338" customWidth="1"/>
    <col min="5656" max="5656" width="6.125" style="338" customWidth="1"/>
    <col min="5657" max="5657" width="5.75" style="338" customWidth="1"/>
    <col min="5658" max="5659" width="5.125" style="338" customWidth="1"/>
    <col min="5660" max="5660" width="5.5" style="338" customWidth="1"/>
    <col min="5661" max="5888" width="9" style="338"/>
    <col min="5889" max="5890" width="1.125" style="338" customWidth="1"/>
    <col min="5891" max="5891" width="14.625" style="338" customWidth="1"/>
    <col min="5892" max="5892" width="8.5" style="338" customWidth="1"/>
    <col min="5893" max="5899" width="7.625" style="338" customWidth="1"/>
    <col min="5900" max="5900" width="7.125" style="338" customWidth="1"/>
    <col min="5901" max="5904" width="6.75" style="338" customWidth="1"/>
    <col min="5905" max="5908" width="8.125" style="338" customWidth="1"/>
    <col min="5909" max="5910" width="6.75" style="338" customWidth="1"/>
    <col min="5911" max="5911" width="7.375" style="338" customWidth="1"/>
    <col min="5912" max="5912" width="6.125" style="338" customWidth="1"/>
    <col min="5913" max="5913" width="5.75" style="338" customWidth="1"/>
    <col min="5914" max="5915" width="5.125" style="338" customWidth="1"/>
    <col min="5916" max="5916" width="5.5" style="338" customWidth="1"/>
    <col min="5917" max="6144" width="9" style="338"/>
    <col min="6145" max="6146" width="1.125" style="338" customWidth="1"/>
    <col min="6147" max="6147" width="14.625" style="338" customWidth="1"/>
    <col min="6148" max="6148" width="8.5" style="338" customWidth="1"/>
    <col min="6149" max="6155" width="7.625" style="338" customWidth="1"/>
    <col min="6156" max="6156" width="7.125" style="338" customWidth="1"/>
    <col min="6157" max="6160" width="6.75" style="338" customWidth="1"/>
    <col min="6161" max="6164" width="8.125" style="338" customWidth="1"/>
    <col min="6165" max="6166" width="6.75" style="338" customWidth="1"/>
    <col min="6167" max="6167" width="7.375" style="338" customWidth="1"/>
    <col min="6168" max="6168" width="6.125" style="338" customWidth="1"/>
    <col min="6169" max="6169" width="5.75" style="338" customWidth="1"/>
    <col min="6170" max="6171" width="5.125" style="338" customWidth="1"/>
    <col min="6172" max="6172" width="5.5" style="338" customWidth="1"/>
    <col min="6173" max="6400" width="9" style="338"/>
    <col min="6401" max="6402" width="1.125" style="338" customWidth="1"/>
    <col min="6403" max="6403" width="14.625" style="338" customWidth="1"/>
    <col min="6404" max="6404" width="8.5" style="338" customWidth="1"/>
    <col min="6405" max="6411" width="7.625" style="338" customWidth="1"/>
    <col min="6412" max="6412" width="7.125" style="338" customWidth="1"/>
    <col min="6413" max="6416" width="6.75" style="338" customWidth="1"/>
    <col min="6417" max="6420" width="8.125" style="338" customWidth="1"/>
    <col min="6421" max="6422" width="6.75" style="338" customWidth="1"/>
    <col min="6423" max="6423" width="7.375" style="338" customWidth="1"/>
    <col min="6424" max="6424" width="6.125" style="338" customWidth="1"/>
    <col min="6425" max="6425" width="5.75" style="338" customWidth="1"/>
    <col min="6426" max="6427" width="5.125" style="338" customWidth="1"/>
    <col min="6428" max="6428" width="5.5" style="338" customWidth="1"/>
    <col min="6429" max="6656" width="9" style="338"/>
    <col min="6657" max="6658" width="1.125" style="338" customWidth="1"/>
    <col min="6659" max="6659" width="14.625" style="338" customWidth="1"/>
    <col min="6660" max="6660" width="8.5" style="338" customWidth="1"/>
    <col min="6661" max="6667" width="7.625" style="338" customWidth="1"/>
    <col min="6668" max="6668" width="7.125" style="338" customWidth="1"/>
    <col min="6669" max="6672" width="6.75" style="338" customWidth="1"/>
    <col min="6673" max="6676" width="8.125" style="338" customWidth="1"/>
    <col min="6677" max="6678" width="6.75" style="338" customWidth="1"/>
    <col min="6679" max="6679" width="7.375" style="338" customWidth="1"/>
    <col min="6680" max="6680" width="6.125" style="338" customWidth="1"/>
    <col min="6681" max="6681" width="5.75" style="338" customWidth="1"/>
    <col min="6682" max="6683" width="5.125" style="338" customWidth="1"/>
    <col min="6684" max="6684" width="5.5" style="338" customWidth="1"/>
    <col min="6685" max="6912" width="9" style="338"/>
    <col min="6913" max="6914" width="1.125" style="338" customWidth="1"/>
    <col min="6915" max="6915" width="14.625" style="338" customWidth="1"/>
    <col min="6916" max="6916" width="8.5" style="338" customWidth="1"/>
    <col min="6917" max="6923" width="7.625" style="338" customWidth="1"/>
    <col min="6924" max="6924" width="7.125" style="338" customWidth="1"/>
    <col min="6925" max="6928" width="6.75" style="338" customWidth="1"/>
    <col min="6929" max="6932" width="8.125" style="338" customWidth="1"/>
    <col min="6933" max="6934" width="6.75" style="338" customWidth="1"/>
    <col min="6935" max="6935" width="7.375" style="338" customWidth="1"/>
    <col min="6936" max="6936" width="6.125" style="338" customWidth="1"/>
    <col min="6937" max="6937" width="5.75" style="338" customWidth="1"/>
    <col min="6938" max="6939" width="5.125" style="338" customWidth="1"/>
    <col min="6940" max="6940" width="5.5" style="338" customWidth="1"/>
    <col min="6941" max="7168" width="9" style="338"/>
    <col min="7169" max="7170" width="1.125" style="338" customWidth="1"/>
    <col min="7171" max="7171" width="14.625" style="338" customWidth="1"/>
    <col min="7172" max="7172" width="8.5" style="338" customWidth="1"/>
    <col min="7173" max="7179" width="7.625" style="338" customWidth="1"/>
    <col min="7180" max="7180" width="7.125" style="338" customWidth="1"/>
    <col min="7181" max="7184" width="6.75" style="338" customWidth="1"/>
    <col min="7185" max="7188" width="8.125" style="338" customWidth="1"/>
    <col min="7189" max="7190" width="6.75" style="338" customWidth="1"/>
    <col min="7191" max="7191" width="7.375" style="338" customWidth="1"/>
    <col min="7192" max="7192" width="6.125" style="338" customWidth="1"/>
    <col min="7193" max="7193" width="5.75" style="338" customWidth="1"/>
    <col min="7194" max="7195" width="5.125" style="338" customWidth="1"/>
    <col min="7196" max="7196" width="5.5" style="338" customWidth="1"/>
    <col min="7197" max="7424" width="9" style="338"/>
    <col min="7425" max="7426" width="1.125" style="338" customWidth="1"/>
    <col min="7427" max="7427" width="14.625" style="338" customWidth="1"/>
    <col min="7428" max="7428" width="8.5" style="338" customWidth="1"/>
    <col min="7429" max="7435" width="7.625" style="338" customWidth="1"/>
    <col min="7436" max="7436" width="7.125" style="338" customWidth="1"/>
    <col min="7437" max="7440" width="6.75" style="338" customWidth="1"/>
    <col min="7441" max="7444" width="8.125" style="338" customWidth="1"/>
    <col min="7445" max="7446" width="6.75" style="338" customWidth="1"/>
    <col min="7447" max="7447" width="7.375" style="338" customWidth="1"/>
    <col min="7448" max="7448" width="6.125" style="338" customWidth="1"/>
    <col min="7449" max="7449" width="5.75" style="338" customWidth="1"/>
    <col min="7450" max="7451" width="5.125" style="338" customWidth="1"/>
    <col min="7452" max="7452" width="5.5" style="338" customWidth="1"/>
    <col min="7453" max="7680" width="9" style="338"/>
    <col min="7681" max="7682" width="1.125" style="338" customWidth="1"/>
    <col min="7683" max="7683" width="14.625" style="338" customWidth="1"/>
    <col min="7684" max="7684" width="8.5" style="338" customWidth="1"/>
    <col min="7685" max="7691" width="7.625" style="338" customWidth="1"/>
    <col min="7692" max="7692" width="7.125" style="338" customWidth="1"/>
    <col min="7693" max="7696" width="6.75" style="338" customWidth="1"/>
    <col min="7697" max="7700" width="8.125" style="338" customWidth="1"/>
    <col min="7701" max="7702" width="6.75" style="338" customWidth="1"/>
    <col min="7703" max="7703" width="7.375" style="338" customWidth="1"/>
    <col min="7704" max="7704" width="6.125" style="338" customWidth="1"/>
    <col min="7705" max="7705" width="5.75" style="338" customWidth="1"/>
    <col min="7706" max="7707" width="5.125" style="338" customWidth="1"/>
    <col min="7708" max="7708" width="5.5" style="338" customWidth="1"/>
    <col min="7709" max="7936" width="9" style="338"/>
    <col min="7937" max="7938" width="1.125" style="338" customWidth="1"/>
    <col min="7939" max="7939" width="14.625" style="338" customWidth="1"/>
    <col min="7940" max="7940" width="8.5" style="338" customWidth="1"/>
    <col min="7941" max="7947" width="7.625" style="338" customWidth="1"/>
    <col min="7948" max="7948" width="7.125" style="338" customWidth="1"/>
    <col min="7949" max="7952" width="6.75" style="338" customWidth="1"/>
    <col min="7953" max="7956" width="8.125" style="338" customWidth="1"/>
    <col min="7957" max="7958" width="6.75" style="338" customWidth="1"/>
    <col min="7959" max="7959" width="7.375" style="338" customWidth="1"/>
    <col min="7960" max="7960" width="6.125" style="338" customWidth="1"/>
    <col min="7961" max="7961" width="5.75" style="338" customWidth="1"/>
    <col min="7962" max="7963" width="5.125" style="338" customWidth="1"/>
    <col min="7964" max="7964" width="5.5" style="338" customWidth="1"/>
    <col min="7965" max="8192" width="9" style="338"/>
    <col min="8193" max="8194" width="1.125" style="338" customWidth="1"/>
    <col min="8195" max="8195" width="14.625" style="338" customWidth="1"/>
    <col min="8196" max="8196" width="8.5" style="338" customWidth="1"/>
    <col min="8197" max="8203" width="7.625" style="338" customWidth="1"/>
    <col min="8204" max="8204" width="7.125" style="338" customWidth="1"/>
    <col min="8205" max="8208" width="6.75" style="338" customWidth="1"/>
    <col min="8209" max="8212" width="8.125" style="338" customWidth="1"/>
    <col min="8213" max="8214" width="6.75" style="338" customWidth="1"/>
    <col min="8215" max="8215" width="7.375" style="338" customWidth="1"/>
    <col min="8216" max="8216" width="6.125" style="338" customWidth="1"/>
    <col min="8217" max="8217" width="5.75" style="338" customWidth="1"/>
    <col min="8218" max="8219" width="5.125" style="338" customWidth="1"/>
    <col min="8220" max="8220" width="5.5" style="338" customWidth="1"/>
    <col min="8221" max="8448" width="9" style="338"/>
    <col min="8449" max="8450" width="1.125" style="338" customWidth="1"/>
    <col min="8451" max="8451" width="14.625" style="338" customWidth="1"/>
    <col min="8452" max="8452" width="8.5" style="338" customWidth="1"/>
    <col min="8453" max="8459" width="7.625" style="338" customWidth="1"/>
    <col min="8460" max="8460" width="7.125" style="338" customWidth="1"/>
    <col min="8461" max="8464" width="6.75" style="338" customWidth="1"/>
    <col min="8465" max="8468" width="8.125" style="338" customWidth="1"/>
    <col min="8469" max="8470" width="6.75" style="338" customWidth="1"/>
    <col min="8471" max="8471" width="7.375" style="338" customWidth="1"/>
    <col min="8472" max="8472" width="6.125" style="338" customWidth="1"/>
    <col min="8473" max="8473" width="5.75" style="338" customWidth="1"/>
    <col min="8474" max="8475" width="5.125" style="338" customWidth="1"/>
    <col min="8476" max="8476" width="5.5" style="338" customWidth="1"/>
    <col min="8477" max="8704" width="9" style="338"/>
    <col min="8705" max="8706" width="1.125" style="338" customWidth="1"/>
    <col min="8707" max="8707" width="14.625" style="338" customWidth="1"/>
    <col min="8708" max="8708" width="8.5" style="338" customWidth="1"/>
    <col min="8709" max="8715" width="7.625" style="338" customWidth="1"/>
    <col min="8716" max="8716" width="7.125" style="338" customWidth="1"/>
    <col min="8717" max="8720" width="6.75" style="338" customWidth="1"/>
    <col min="8721" max="8724" width="8.125" style="338" customWidth="1"/>
    <col min="8725" max="8726" width="6.75" style="338" customWidth="1"/>
    <col min="8727" max="8727" width="7.375" style="338" customWidth="1"/>
    <col min="8728" max="8728" width="6.125" style="338" customWidth="1"/>
    <col min="8729" max="8729" width="5.75" style="338" customWidth="1"/>
    <col min="8730" max="8731" width="5.125" style="338" customWidth="1"/>
    <col min="8732" max="8732" width="5.5" style="338" customWidth="1"/>
    <col min="8733" max="8960" width="9" style="338"/>
    <col min="8961" max="8962" width="1.125" style="338" customWidth="1"/>
    <col min="8963" max="8963" width="14.625" style="338" customWidth="1"/>
    <col min="8964" max="8964" width="8.5" style="338" customWidth="1"/>
    <col min="8965" max="8971" width="7.625" style="338" customWidth="1"/>
    <col min="8972" max="8972" width="7.125" style="338" customWidth="1"/>
    <col min="8973" max="8976" width="6.75" style="338" customWidth="1"/>
    <col min="8977" max="8980" width="8.125" style="338" customWidth="1"/>
    <col min="8981" max="8982" width="6.75" style="338" customWidth="1"/>
    <col min="8983" max="8983" width="7.375" style="338" customWidth="1"/>
    <col min="8984" max="8984" width="6.125" style="338" customWidth="1"/>
    <col min="8985" max="8985" width="5.75" style="338" customWidth="1"/>
    <col min="8986" max="8987" width="5.125" style="338" customWidth="1"/>
    <col min="8988" max="8988" width="5.5" style="338" customWidth="1"/>
    <col min="8989" max="9216" width="9" style="338"/>
    <col min="9217" max="9218" width="1.125" style="338" customWidth="1"/>
    <col min="9219" max="9219" width="14.625" style="338" customWidth="1"/>
    <col min="9220" max="9220" width="8.5" style="338" customWidth="1"/>
    <col min="9221" max="9227" width="7.625" style="338" customWidth="1"/>
    <col min="9228" max="9228" width="7.125" style="338" customWidth="1"/>
    <col min="9229" max="9232" width="6.75" style="338" customWidth="1"/>
    <col min="9233" max="9236" width="8.125" style="338" customWidth="1"/>
    <col min="9237" max="9238" width="6.75" style="338" customWidth="1"/>
    <col min="9239" max="9239" width="7.375" style="338" customWidth="1"/>
    <col min="9240" max="9240" width="6.125" style="338" customWidth="1"/>
    <col min="9241" max="9241" width="5.75" style="338" customWidth="1"/>
    <col min="9242" max="9243" width="5.125" style="338" customWidth="1"/>
    <col min="9244" max="9244" width="5.5" style="338" customWidth="1"/>
    <col min="9245" max="9472" width="9" style="338"/>
    <col min="9473" max="9474" width="1.125" style="338" customWidth="1"/>
    <col min="9475" max="9475" width="14.625" style="338" customWidth="1"/>
    <col min="9476" max="9476" width="8.5" style="338" customWidth="1"/>
    <col min="9477" max="9483" width="7.625" style="338" customWidth="1"/>
    <col min="9484" max="9484" width="7.125" style="338" customWidth="1"/>
    <col min="9485" max="9488" width="6.75" style="338" customWidth="1"/>
    <col min="9489" max="9492" width="8.125" style="338" customWidth="1"/>
    <col min="9493" max="9494" width="6.75" style="338" customWidth="1"/>
    <col min="9495" max="9495" width="7.375" style="338" customWidth="1"/>
    <col min="9496" max="9496" width="6.125" style="338" customWidth="1"/>
    <col min="9497" max="9497" width="5.75" style="338" customWidth="1"/>
    <col min="9498" max="9499" width="5.125" style="338" customWidth="1"/>
    <col min="9500" max="9500" width="5.5" style="338" customWidth="1"/>
    <col min="9501" max="9728" width="9" style="338"/>
    <col min="9729" max="9730" width="1.125" style="338" customWidth="1"/>
    <col min="9731" max="9731" width="14.625" style="338" customWidth="1"/>
    <col min="9732" max="9732" width="8.5" style="338" customWidth="1"/>
    <col min="9733" max="9739" width="7.625" style="338" customWidth="1"/>
    <col min="9740" max="9740" width="7.125" style="338" customWidth="1"/>
    <col min="9741" max="9744" width="6.75" style="338" customWidth="1"/>
    <col min="9745" max="9748" width="8.125" style="338" customWidth="1"/>
    <col min="9749" max="9750" width="6.75" style="338" customWidth="1"/>
    <col min="9751" max="9751" width="7.375" style="338" customWidth="1"/>
    <col min="9752" max="9752" width="6.125" style="338" customWidth="1"/>
    <col min="9753" max="9753" width="5.75" style="338" customWidth="1"/>
    <col min="9754" max="9755" width="5.125" style="338" customWidth="1"/>
    <col min="9756" max="9756" width="5.5" style="338" customWidth="1"/>
    <col min="9757" max="9984" width="9" style="338"/>
    <col min="9985" max="9986" width="1.125" style="338" customWidth="1"/>
    <col min="9987" max="9987" width="14.625" style="338" customWidth="1"/>
    <col min="9988" max="9988" width="8.5" style="338" customWidth="1"/>
    <col min="9989" max="9995" width="7.625" style="338" customWidth="1"/>
    <col min="9996" max="9996" width="7.125" style="338" customWidth="1"/>
    <col min="9997" max="10000" width="6.75" style="338" customWidth="1"/>
    <col min="10001" max="10004" width="8.125" style="338" customWidth="1"/>
    <col min="10005" max="10006" width="6.75" style="338" customWidth="1"/>
    <col min="10007" max="10007" width="7.375" style="338" customWidth="1"/>
    <col min="10008" max="10008" width="6.125" style="338" customWidth="1"/>
    <col min="10009" max="10009" width="5.75" style="338" customWidth="1"/>
    <col min="10010" max="10011" width="5.125" style="338" customWidth="1"/>
    <col min="10012" max="10012" width="5.5" style="338" customWidth="1"/>
    <col min="10013" max="10240" width="9" style="338"/>
    <col min="10241" max="10242" width="1.125" style="338" customWidth="1"/>
    <col min="10243" max="10243" width="14.625" style="338" customWidth="1"/>
    <col min="10244" max="10244" width="8.5" style="338" customWidth="1"/>
    <col min="10245" max="10251" width="7.625" style="338" customWidth="1"/>
    <col min="10252" max="10252" width="7.125" style="338" customWidth="1"/>
    <col min="10253" max="10256" width="6.75" style="338" customWidth="1"/>
    <col min="10257" max="10260" width="8.125" style="338" customWidth="1"/>
    <col min="10261" max="10262" width="6.75" style="338" customWidth="1"/>
    <col min="10263" max="10263" width="7.375" style="338" customWidth="1"/>
    <col min="10264" max="10264" width="6.125" style="338" customWidth="1"/>
    <col min="10265" max="10265" width="5.75" style="338" customWidth="1"/>
    <col min="10266" max="10267" width="5.125" style="338" customWidth="1"/>
    <col min="10268" max="10268" width="5.5" style="338" customWidth="1"/>
    <col min="10269" max="10496" width="9" style="338"/>
    <col min="10497" max="10498" width="1.125" style="338" customWidth="1"/>
    <col min="10499" max="10499" width="14.625" style="338" customWidth="1"/>
    <col min="10500" max="10500" width="8.5" style="338" customWidth="1"/>
    <col min="10501" max="10507" width="7.625" style="338" customWidth="1"/>
    <col min="10508" max="10508" width="7.125" style="338" customWidth="1"/>
    <col min="10509" max="10512" width="6.75" style="338" customWidth="1"/>
    <col min="10513" max="10516" width="8.125" style="338" customWidth="1"/>
    <col min="10517" max="10518" width="6.75" style="338" customWidth="1"/>
    <col min="10519" max="10519" width="7.375" style="338" customWidth="1"/>
    <col min="10520" max="10520" width="6.125" style="338" customWidth="1"/>
    <col min="10521" max="10521" width="5.75" style="338" customWidth="1"/>
    <col min="10522" max="10523" width="5.125" style="338" customWidth="1"/>
    <col min="10524" max="10524" width="5.5" style="338" customWidth="1"/>
    <col min="10525" max="10752" width="9" style="338"/>
    <col min="10753" max="10754" width="1.125" style="338" customWidth="1"/>
    <col min="10755" max="10755" width="14.625" style="338" customWidth="1"/>
    <col min="10756" max="10756" width="8.5" style="338" customWidth="1"/>
    <col min="10757" max="10763" width="7.625" style="338" customWidth="1"/>
    <col min="10764" max="10764" width="7.125" style="338" customWidth="1"/>
    <col min="10765" max="10768" width="6.75" style="338" customWidth="1"/>
    <col min="10769" max="10772" width="8.125" style="338" customWidth="1"/>
    <col min="10773" max="10774" width="6.75" style="338" customWidth="1"/>
    <col min="10775" max="10775" width="7.375" style="338" customWidth="1"/>
    <col min="10776" max="10776" width="6.125" style="338" customWidth="1"/>
    <col min="10777" max="10777" width="5.75" style="338" customWidth="1"/>
    <col min="10778" max="10779" width="5.125" style="338" customWidth="1"/>
    <col min="10780" max="10780" width="5.5" style="338" customWidth="1"/>
    <col min="10781" max="11008" width="9" style="338"/>
    <col min="11009" max="11010" width="1.125" style="338" customWidth="1"/>
    <col min="11011" max="11011" width="14.625" style="338" customWidth="1"/>
    <col min="11012" max="11012" width="8.5" style="338" customWidth="1"/>
    <col min="11013" max="11019" width="7.625" style="338" customWidth="1"/>
    <col min="11020" max="11020" width="7.125" style="338" customWidth="1"/>
    <col min="11021" max="11024" width="6.75" style="338" customWidth="1"/>
    <col min="11025" max="11028" width="8.125" style="338" customWidth="1"/>
    <col min="11029" max="11030" width="6.75" style="338" customWidth="1"/>
    <col min="11031" max="11031" width="7.375" style="338" customWidth="1"/>
    <col min="11032" max="11032" width="6.125" style="338" customWidth="1"/>
    <col min="11033" max="11033" width="5.75" style="338" customWidth="1"/>
    <col min="11034" max="11035" width="5.125" style="338" customWidth="1"/>
    <col min="11036" max="11036" width="5.5" style="338" customWidth="1"/>
    <col min="11037" max="11264" width="9" style="338"/>
    <col min="11265" max="11266" width="1.125" style="338" customWidth="1"/>
    <col min="11267" max="11267" width="14.625" style="338" customWidth="1"/>
    <col min="11268" max="11268" width="8.5" style="338" customWidth="1"/>
    <col min="11269" max="11275" width="7.625" style="338" customWidth="1"/>
    <col min="11276" max="11276" width="7.125" style="338" customWidth="1"/>
    <col min="11277" max="11280" width="6.75" style="338" customWidth="1"/>
    <col min="11281" max="11284" width="8.125" style="338" customWidth="1"/>
    <col min="11285" max="11286" width="6.75" style="338" customWidth="1"/>
    <col min="11287" max="11287" width="7.375" style="338" customWidth="1"/>
    <col min="11288" max="11288" width="6.125" style="338" customWidth="1"/>
    <col min="11289" max="11289" width="5.75" style="338" customWidth="1"/>
    <col min="11290" max="11291" width="5.125" style="338" customWidth="1"/>
    <col min="11292" max="11292" width="5.5" style="338" customWidth="1"/>
    <col min="11293" max="11520" width="9" style="338"/>
    <col min="11521" max="11522" width="1.125" style="338" customWidth="1"/>
    <col min="11523" max="11523" width="14.625" style="338" customWidth="1"/>
    <col min="11524" max="11524" width="8.5" style="338" customWidth="1"/>
    <col min="11525" max="11531" width="7.625" style="338" customWidth="1"/>
    <col min="11532" max="11532" width="7.125" style="338" customWidth="1"/>
    <col min="11533" max="11536" width="6.75" style="338" customWidth="1"/>
    <col min="11537" max="11540" width="8.125" style="338" customWidth="1"/>
    <col min="11541" max="11542" width="6.75" style="338" customWidth="1"/>
    <col min="11543" max="11543" width="7.375" style="338" customWidth="1"/>
    <col min="11544" max="11544" width="6.125" style="338" customWidth="1"/>
    <col min="11545" max="11545" width="5.75" style="338" customWidth="1"/>
    <col min="11546" max="11547" width="5.125" style="338" customWidth="1"/>
    <col min="11548" max="11548" width="5.5" style="338" customWidth="1"/>
    <col min="11549" max="11776" width="9" style="338"/>
    <col min="11777" max="11778" width="1.125" style="338" customWidth="1"/>
    <col min="11779" max="11779" width="14.625" style="338" customWidth="1"/>
    <col min="11780" max="11780" width="8.5" style="338" customWidth="1"/>
    <col min="11781" max="11787" width="7.625" style="338" customWidth="1"/>
    <col min="11788" max="11788" width="7.125" style="338" customWidth="1"/>
    <col min="11789" max="11792" width="6.75" style="338" customWidth="1"/>
    <col min="11793" max="11796" width="8.125" style="338" customWidth="1"/>
    <col min="11797" max="11798" width="6.75" style="338" customWidth="1"/>
    <col min="11799" max="11799" width="7.375" style="338" customWidth="1"/>
    <col min="11800" max="11800" width="6.125" style="338" customWidth="1"/>
    <col min="11801" max="11801" width="5.75" style="338" customWidth="1"/>
    <col min="11802" max="11803" width="5.125" style="338" customWidth="1"/>
    <col min="11804" max="11804" width="5.5" style="338" customWidth="1"/>
    <col min="11805" max="12032" width="9" style="338"/>
    <col min="12033" max="12034" width="1.125" style="338" customWidth="1"/>
    <col min="12035" max="12035" width="14.625" style="338" customWidth="1"/>
    <col min="12036" max="12036" width="8.5" style="338" customWidth="1"/>
    <col min="12037" max="12043" width="7.625" style="338" customWidth="1"/>
    <col min="12044" max="12044" width="7.125" style="338" customWidth="1"/>
    <col min="12045" max="12048" width="6.75" style="338" customWidth="1"/>
    <col min="12049" max="12052" width="8.125" style="338" customWidth="1"/>
    <col min="12053" max="12054" width="6.75" style="338" customWidth="1"/>
    <col min="12055" max="12055" width="7.375" style="338" customWidth="1"/>
    <col min="12056" max="12056" width="6.125" style="338" customWidth="1"/>
    <col min="12057" max="12057" width="5.75" style="338" customWidth="1"/>
    <col min="12058" max="12059" width="5.125" style="338" customWidth="1"/>
    <col min="12060" max="12060" width="5.5" style="338" customWidth="1"/>
    <col min="12061" max="12288" width="9" style="338"/>
    <col min="12289" max="12290" width="1.125" style="338" customWidth="1"/>
    <col min="12291" max="12291" width="14.625" style="338" customWidth="1"/>
    <col min="12292" max="12292" width="8.5" style="338" customWidth="1"/>
    <col min="12293" max="12299" width="7.625" style="338" customWidth="1"/>
    <col min="12300" max="12300" width="7.125" style="338" customWidth="1"/>
    <col min="12301" max="12304" width="6.75" style="338" customWidth="1"/>
    <col min="12305" max="12308" width="8.125" style="338" customWidth="1"/>
    <col min="12309" max="12310" width="6.75" style="338" customWidth="1"/>
    <col min="12311" max="12311" width="7.375" style="338" customWidth="1"/>
    <col min="12312" max="12312" width="6.125" style="338" customWidth="1"/>
    <col min="12313" max="12313" width="5.75" style="338" customWidth="1"/>
    <col min="12314" max="12315" width="5.125" style="338" customWidth="1"/>
    <col min="12316" max="12316" width="5.5" style="338" customWidth="1"/>
    <col min="12317" max="12544" width="9" style="338"/>
    <col min="12545" max="12546" width="1.125" style="338" customWidth="1"/>
    <col min="12547" max="12547" width="14.625" style="338" customWidth="1"/>
    <col min="12548" max="12548" width="8.5" style="338" customWidth="1"/>
    <col min="12549" max="12555" width="7.625" style="338" customWidth="1"/>
    <col min="12556" max="12556" width="7.125" style="338" customWidth="1"/>
    <col min="12557" max="12560" width="6.75" style="338" customWidth="1"/>
    <col min="12561" max="12564" width="8.125" style="338" customWidth="1"/>
    <col min="12565" max="12566" width="6.75" style="338" customWidth="1"/>
    <col min="12567" max="12567" width="7.375" style="338" customWidth="1"/>
    <col min="12568" max="12568" width="6.125" style="338" customWidth="1"/>
    <col min="12569" max="12569" width="5.75" style="338" customWidth="1"/>
    <col min="12570" max="12571" width="5.125" style="338" customWidth="1"/>
    <col min="12572" max="12572" width="5.5" style="338" customWidth="1"/>
    <col min="12573" max="12800" width="9" style="338"/>
    <col min="12801" max="12802" width="1.125" style="338" customWidth="1"/>
    <col min="12803" max="12803" width="14.625" style="338" customWidth="1"/>
    <col min="12804" max="12804" width="8.5" style="338" customWidth="1"/>
    <col min="12805" max="12811" width="7.625" style="338" customWidth="1"/>
    <col min="12812" max="12812" width="7.125" style="338" customWidth="1"/>
    <col min="12813" max="12816" width="6.75" style="338" customWidth="1"/>
    <col min="12817" max="12820" width="8.125" style="338" customWidth="1"/>
    <col min="12821" max="12822" width="6.75" style="338" customWidth="1"/>
    <col min="12823" max="12823" width="7.375" style="338" customWidth="1"/>
    <col min="12824" max="12824" width="6.125" style="338" customWidth="1"/>
    <col min="12825" max="12825" width="5.75" style="338" customWidth="1"/>
    <col min="12826" max="12827" width="5.125" style="338" customWidth="1"/>
    <col min="12828" max="12828" width="5.5" style="338" customWidth="1"/>
    <col min="12829" max="13056" width="9" style="338"/>
    <col min="13057" max="13058" width="1.125" style="338" customWidth="1"/>
    <col min="13059" max="13059" width="14.625" style="338" customWidth="1"/>
    <col min="13060" max="13060" width="8.5" style="338" customWidth="1"/>
    <col min="13061" max="13067" width="7.625" style="338" customWidth="1"/>
    <col min="13068" max="13068" width="7.125" style="338" customWidth="1"/>
    <col min="13069" max="13072" width="6.75" style="338" customWidth="1"/>
    <col min="13073" max="13076" width="8.125" style="338" customWidth="1"/>
    <col min="13077" max="13078" width="6.75" style="338" customWidth="1"/>
    <col min="13079" max="13079" width="7.375" style="338" customWidth="1"/>
    <col min="13080" max="13080" width="6.125" style="338" customWidth="1"/>
    <col min="13081" max="13081" width="5.75" style="338" customWidth="1"/>
    <col min="13082" max="13083" width="5.125" style="338" customWidth="1"/>
    <col min="13084" max="13084" width="5.5" style="338" customWidth="1"/>
    <col min="13085" max="13312" width="9" style="338"/>
    <col min="13313" max="13314" width="1.125" style="338" customWidth="1"/>
    <col min="13315" max="13315" width="14.625" style="338" customWidth="1"/>
    <col min="13316" max="13316" width="8.5" style="338" customWidth="1"/>
    <col min="13317" max="13323" width="7.625" style="338" customWidth="1"/>
    <col min="13324" max="13324" width="7.125" style="338" customWidth="1"/>
    <col min="13325" max="13328" width="6.75" style="338" customWidth="1"/>
    <col min="13329" max="13332" width="8.125" style="338" customWidth="1"/>
    <col min="13333" max="13334" width="6.75" style="338" customWidth="1"/>
    <col min="13335" max="13335" width="7.375" style="338" customWidth="1"/>
    <col min="13336" max="13336" width="6.125" style="338" customWidth="1"/>
    <col min="13337" max="13337" width="5.75" style="338" customWidth="1"/>
    <col min="13338" max="13339" width="5.125" style="338" customWidth="1"/>
    <col min="13340" max="13340" width="5.5" style="338" customWidth="1"/>
    <col min="13341" max="13568" width="9" style="338"/>
    <col min="13569" max="13570" width="1.125" style="338" customWidth="1"/>
    <col min="13571" max="13571" width="14.625" style="338" customWidth="1"/>
    <col min="13572" max="13572" width="8.5" style="338" customWidth="1"/>
    <col min="13573" max="13579" width="7.625" style="338" customWidth="1"/>
    <col min="13580" max="13580" width="7.125" style="338" customWidth="1"/>
    <col min="13581" max="13584" width="6.75" style="338" customWidth="1"/>
    <col min="13585" max="13588" width="8.125" style="338" customWidth="1"/>
    <col min="13589" max="13590" width="6.75" style="338" customWidth="1"/>
    <col min="13591" max="13591" width="7.375" style="338" customWidth="1"/>
    <col min="13592" max="13592" width="6.125" style="338" customWidth="1"/>
    <col min="13593" max="13593" width="5.75" style="338" customWidth="1"/>
    <col min="13594" max="13595" width="5.125" style="338" customWidth="1"/>
    <col min="13596" max="13596" width="5.5" style="338" customWidth="1"/>
    <col min="13597" max="13824" width="9" style="338"/>
    <col min="13825" max="13826" width="1.125" style="338" customWidth="1"/>
    <col min="13827" max="13827" width="14.625" style="338" customWidth="1"/>
    <col min="13828" max="13828" width="8.5" style="338" customWidth="1"/>
    <col min="13829" max="13835" width="7.625" style="338" customWidth="1"/>
    <col min="13836" max="13836" width="7.125" style="338" customWidth="1"/>
    <col min="13837" max="13840" width="6.75" style="338" customWidth="1"/>
    <col min="13841" max="13844" width="8.125" style="338" customWidth="1"/>
    <col min="13845" max="13846" width="6.75" style="338" customWidth="1"/>
    <col min="13847" max="13847" width="7.375" style="338" customWidth="1"/>
    <col min="13848" max="13848" width="6.125" style="338" customWidth="1"/>
    <col min="13849" max="13849" width="5.75" style="338" customWidth="1"/>
    <col min="13850" max="13851" width="5.125" style="338" customWidth="1"/>
    <col min="13852" max="13852" width="5.5" style="338" customWidth="1"/>
    <col min="13853" max="14080" width="9" style="338"/>
    <col min="14081" max="14082" width="1.125" style="338" customWidth="1"/>
    <col min="14083" max="14083" width="14.625" style="338" customWidth="1"/>
    <col min="14084" max="14084" width="8.5" style="338" customWidth="1"/>
    <col min="14085" max="14091" width="7.625" style="338" customWidth="1"/>
    <col min="14092" max="14092" width="7.125" style="338" customWidth="1"/>
    <col min="14093" max="14096" width="6.75" style="338" customWidth="1"/>
    <col min="14097" max="14100" width="8.125" style="338" customWidth="1"/>
    <col min="14101" max="14102" width="6.75" style="338" customWidth="1"/>
    <col min="14103" max="14103" width="7.375" style="338" customWidth="1"/>
    <col min="14104" max="14104" width="6.125" style="338" customWidth="1"/>
    <col min="14105" max="14105" width="5.75" style="338" customWidth="1"/>
    <col min="14106" max="14107" width="5.125" style="338" customWidth="1"/>
    <col min="14108" max="14108" width="5.5" style="338" customWidth="1"/>
    <col min="14109" max="14336" width="9" style="338"/>
    <col min="14337" max="14338" width="1.125" style="338" customWidth="1"/>
    <col min="14339" max="14339" width="14.625" style="338" customWidth="1"/>
    <col min="14340" max="14340" width="8.5" style="338" customWidth="1"/>
    <col min="14341" max="14347" width="7.625" style="338" customWidth="1"/>
    <col min="14348" max="14348" width="7.125" style="338" customWidth="1"/>
    <col min="14349" max="14352" width="6.75" style="338" customWidth="1"/>
    <col min="14353" max="14356" width="8.125" style="338" customWidth="1"/>
    <col min="14357" max="14358" width="6.75" style="338" customWidth="1"/>
    <col min="14359" max="14359" width="7.375" style="338" customWidth="1"/>
    <col min="14360" max="14360" width="6.125" style="338" customWidth="1"/>
    <col min="14361" max="14361" width="5.75" style="338" customWidth="1"/>
    <col min="14362" max="14363" width="5.125" style="338" customWidth="1"/>
    <col min="14364" max="14364" width="5.5" style="338" customWidth="1"/>
    <col min="14365" max="14592" width="9" style="338"/>
    <col min="14593" max="14594" width="1.125" style="338" customWidth="1"/>
    <col min="14595" max="14595" width="14.625" style="338" customWidth="1"/>
    <col min="14596" max="14596" width="8.5" style="338" customWidth="1"/>
    <col min="14597" max="14603" width="7.625" style="338" customWidth="1"/>
    <col min="14604" max="14604" width="7.125" style="338" customWidth="1"/>
    <col min="14605" max="14608" width="6.75" style="338" customWidth="1"/>
    <col min="14609" max="14612" width="8.125" style="338" customWidth="1"/>
    <col min="14613" max="14614" width="6.75" style="338" customWidth="1"/>
    <col min="14615" max="14615" width="7.375" style="338" customWidth="1"/>
    <col min="14616" max="14616" width="6.125" style="338" customWidth="1"/>
    <col min="14617" max="14617" width="5.75" style="338" customWidth="1"/>
    <col min="14618" max="14619" width="5.125" style="338" customWidth="1"/>
    <col min="14620" max="14620" width="5.5" style="338" customWidth="1"/>
    <col min="14621" max="14848" width="9" style="338"/>
    <col min="14849" max="14850" width="1.125" style="338" customWidth="1"/>
    <col min="14851" max="14851" width="14.625" style="338" customWidth="1"/>
    <col min="14852" max="14852" width="8.5" style="338" customWidth="1"/>
    <col min="14853" max="14859" width="7.625" style="338" customWidth="1"/>
    <col min="14860" max="14860" width="7.125" style="338" customWidth="1"/>
    <col min="14861" max="14864" width="6.75" style="338" customWidth="1"/>
    <col min="14865" max="14868" width="8.125" style="338" customWidth="1"/>
    <col min="14869" max="14870" width="6.75" style="338" customWidth="1"/>
    <col min="14871" max="14871" width="7.375" style="338" customWidth="1"/>
    <col min="14872" max="14872" width="6.125" style="338" customWidth="1"/>
    <col min="14873" max="14873" width="5.75" style="338" customWidth="1"/>
    <col min="14874" max="14875" width="5.125" style="338" customWidth="1"/>
    <col min="14876" max="14876" width="5.5" style="338" customWidth="1"/>
    <col min="14877" max="15104" width="9" style="338"/>
    <col min="15105" max="15106" width="1.125" style="338" customWidth="1"/>
    <col min="15107" max="15107" width="14.625" style="338" customWidth="1"/>
    <col min="15108" max="15108" width="8.5" style="338" customWidth="1"/>
    <col min="15109" max="15115" width="7.625" style="338" customWidth="1"/>
    <col min="15116" max="15116" width="7.125" style="338" customWidth="1"/>
    <col min="15117" max="15120" width="6.75" style="338" customWidth="1"/>
    <col min="15121" max="15124" width="8.125" style="338" customWidth="1"/>
    <col min="15125" max="15126" width="6.75" style="338" customWidth="1"/>
    <col min="15127" max="15127" width="7.375" style="338" customWidth="1"/>
    <col min="15128" max="15128" width="6.125" style="338" customWidth="1"/>
    <col min="15129" max="15129" width="5.75" style="338" customWidth="1"/>
    <col min="15130" max="15131" width="5.125" style="338" customWidth="1"/>
    <col min="15132" max="15132" width="5.5" style="338" customWidth="1"/>
    <col min="15133" max="15360" width="9" style="338"/>
    <col min="15361" max="15362" width="1.125" style="338" customWidth="1"/>
    <col min="15363" max="15363" width="14.625" style="338" customWidth="1"/>
    <col min="15364" max="15364" width="8.5" style="338" customWidth="1"/>
    <col min="15365" max="15371" width="7.625" style="338" customWidth="1"/>
    <col min="15372" max="15372" width="7.125" style="338" customWidth="1"/>
    <col min="15373" max="15376" width="6.75" style="338" customWidth="1"/>
    <col min="15377" max="15380" width="8.125" style="338" customWidth="1"/>
    <col min="15381" max="15382" width="6.75" style="338" customWidth="1"/>
    <col min="15383" max="15383" width="7.375" style="338" customWidth="1"/>
    <col min="15384" max="15384" width="6.125" style="338" customWidth="1"/>
    <col min="15385" max="15385" width="5.75" style="338" customWidth="1"/>
    <col min="15386" max="15387" width="5.125" style="338" customWidth="1"/>
    <col min="15388" max="15388" width="5.5" style="338" customWidth="1"/>
    <col min="15389" max="15616" width="9" style="338"/>
    <col min="15617" max="15618" width="1.125" style="338" customWidth="1"/>
    <col min="15619" max="15619" width="14.625" style="338" customWidth="1"/>
    <col min="15620" max="15620" width="8.5" style="338" customWidth="1"/>
    <col min="15621" max="15627" width="7.625" style="338" customWidth="1"/>
    <col min="15628" max="15628" width="7.125" style="338" customWidth="1"/>
    <col min="15629" max="15632" width="6.75" style="338" customWidth="1"/>
    <col min="15633" max="15636" width="8.125" style="338" customWidth="1"/>
    <col min="15637" max="15638" width="6.75" style="338" customWidth="1"/>
    <col min="15639" max="15639" width="7.375" style="338" customWidth="1"/>
    <col min="15640" max="15640" width="6.125" style="338" customWidth="1"/>
    <col min="15641" max="15641" width="5.75" style="338" customWidth="1"/>
    <col min="15642" max="15643" width="5.125" style="338" customWidth="1"/>
    <col min="15644" max="15644" width="5.5" style="338" customWidth="1"/>
    <col min="15645" max="15872" width="9" style="338"/>
    <col min="15873" max="15874" width="1.125" style="338" customWidth="1"/>
    <col min="15875" max="15875" width="14.625" style="338" customWidth="1"/>
    <col min="15876" max="15876" width="8.5" style="338" customWidth="1"/>
    <col min="15877" max="15883" width="7.625" style="338" customWidth="1"/>
    <col min="15884" max="15884" width="7.125" style="338" customWidth="1"/>
    <col min="15885" max="15888" width="6.75" style="338" customWidth="1"/>
    <col min="15889" max="15892" width="8.125" style="338" customWidth="1"/>
    <col min="15893" max="15894" width="6.75" style="338" customWidth="1"/>
    <col min="15895" max="15895" width="7.375" style="338" customWidth="1"/>
    <col min="15896" max="15896" width="6.125" style="338" customWidth="1"/>
    <col min="15897" max="15897" width="5.75" style="338" customWidth="1"/>
    <col min="15898" max="15899" width="5.125" style="338" customWidth="1"/>
    <col min="15900" max="15900" width="5.5" style="338" customWidth="1"/>
    <col min="15901" max="16128" width="9" style="338"/>
    <col min="16129" max="16130" width="1.125" style="338" customWidth="1"/>
    <col min="16131" max="16131" width="14.625" style="338" customWidth="1"/>
    <col min="16132" max="16132" width="8.5" style="338" customWidth="1"/>
    <col min="16133" max="16139" width="7.625" style="338" customWidth="1"/>
    <col min="16140" max="16140" width="7.125" style="338" customWidth="1"/>
    <col min="16141" max="16144" width="6.75" style="338" customWidth="1"/>
    <col min="16145" max="16148" width="8.125" style="338" customWidth="1"/>
    <col min="16149" max="16150" width="6.75" style="338" customWidth="1"/>
    <col min="16151" max="16151" width="7.375" style="338" customWidth="1"/>
    <col min="16152" max="16152" width="6.125" style="338" customWidth="1"/>
    <col min="16153" max="16153" width="5.75" style="338" customWidth="1"/>
    <col min="16154" max="16155" width="5.125" style="338" customWidth="1"/>
    <col min="16156" max="16156" width="5.5" style="338" customWidth="1"/>
    <col min="16157" max="16384" width="9" style="338"/>
  </cols>
  <sheetData>
    <row r="1" spans="1:33" s="451" customFormat="1" ht="13.5">
      <c r="A1" s="451" t="s">
        <v>4110</v>
      </c>
      <c r="W1" s="599" t="s">
        <v>3948</v>
      </c>
      <c r="X1" s="599"/>
    </row>
    <row r="2" spans="1:33" s="452" customFormat="1" ht="8.25" customHeight="1">
      <c r="W2" s="600"/>
      <c r="X2" s="600"/>
    </row>
    <row r="3" spans="1:33" s="469" customFormat="1" ht="17.100000000000001" customHeight="1">
      <c r="A3" s="456"/>
      <c r="B3" s="457"/>
      <c r="C3" s="456"/>
      <c r="D3" s="458"/>
      <c r="E3" s="459" t="s">
        <v>3985</v>
      </c>
      <c r="F3" s="460" t="s">
        <v>4111</v>
      </c>
      <c r="G3" s="461"/>
      <c r="H3" s="461"/>
      <c r="I3" s="461"/>
      <c r="J3" s="461"/>
      <c r="K3" s="461"/>
      <c r="L3" s="461"/>
      <c r="M3" s="462"/>
      <c r="N3" s="463"/>
      <c r="O3" s="463"/>
      <c r="P3" s="463"/>
      <c r="Q3" s="463"/>
      <c r="R3" s="464"/>
      <c r="S3" s="463"/>
      <c r="T3" s="463"/>
      <c r="U3" s="463"/>
      <c r="V3" s="465"/>
      <c r="W3" s="466" t="s">
        <v>3987</v>
      </c>
      <c r="X3" s="467" t="s">
        <v>3988</v>
      </c>
      <c r="Y3" s="301"/>
      <c r="Z3" s="301"/>
      <c r="AA3" s="301"/>
      <c r="AB3" s="301"/>
      <c r="AC3" s="301"/>
      <c r="AD3" s="301"/>
      <c r="AE3" s="301"/>
      <c r="AF3" s="301"/>
      <c r="AG3" s="301"/>
    </row>
    <row r="4" spans="1:33" s="469" customFormat="1" ht="17.100000000000001" customHeight="1">
      <c r="A4" s="301"/>
      <c r="B4" s="301"/>
      <c r="C4" s="470"/>
      <c r="D4" s="470"/>
      <c r="E4" s="471"/>
      <c r="F4" s="472" t="s">
        <v>3917</v>
      </c>
      <c r="G4" s="647" t="s">
        <v>4112</v>
      </c>
      <c r="H4" s="569"/>
      <c r="I4" s="569"/>
      <c r="J4" s="569"/>
      <c r="K4" s="648"/>
      <c r="L4" s="649" t="s">
        <v>4113</v>
      </c>
      <c r="M4" s="650"/>
      <c r="N4" s="650"/>
      <c r="O4" s="650"/>
      <c r="P4" s="650"/>
      <c r="Q4" s="650"/>
      <c r="R4" s="650"/>
      <c r="S4" s="650"/>
      <c r="T4" s="650"/>
      <c r="U4" s="651"/>
      <c r="V4" s="652"/>
      <c r="W4" s="480" t="s">
        <v>4114</v>
      </c>
      <c r="X4" s="481" t="s">
        <v>4115</v>
      </c>
      <c r="Y4" s="301"/>
      <c r="Z4" s="301"/>
      <c r="AA4" s="301"/>
      <c r="AB4" s="301"/>
      <c r="AC4" s="301"/>
      <c r="AD4" s="301"/>
      <c r="AE4" s="301"/>
      <c r="AF4" s="301"/>
      <c r="AG4" s="301"/>
    </row>
    <row r="5" spans="1:33" s="491" customFormat="1" ht="17.100000000000001" customHeight="1">
      <c r="A5" s="653" t="s">
        <v>4116</v>
      </c>
      <c r="B5" s="653"/>
      <c r="C5" s="653"/>
      <c r="D5" s="654"/>
      <c r="E5" s="471"/>
      <c r="F5" s="485"/>
      <c r="G5" s="550" t="s">
        <v>3985</v>
      </c>
      <c r="H5" s="487" t="s">
        <v>3993</v>
      </c>
      <c r="I5" s="487" t="s">
        <v>3994</v>
      </c>
      <c r="J5" s="487" t="s">
        <v>3995</v>
      </c>
      <c r="K5" s="487" t="s">
        <v>3996</v>
      </c>
      <c r="L5" s="472" t="s">
        <v>3917</v>
      </c>
      <c r="M5" s="655" t="s">
        <v>3997</v>
      </c>
      <c r="N5" s="490" t="s">
        <v>3998</v>
      </c>
      <c r="O5" s="490" t="s">
        <v>4117</v>
      </c>
      <c r="P5" s="490" t="s">
        <v>4036</v>
      </c>
      <c r="Q5" s="490" t="s">
        <v>4001</v>
      </c>
      <c r="R5" s="490" t="s">
        <v>4118</v>
      </c>
      <c r="S5" s="490" t="s">
        <v>4119</v>
      </c>
      <c r="T5" s="490" t="s">
        <v>4120</v>
      </c>
      <c r="U5" s="490" t="s">
        <v>4005</v>
      </c>
      <c r="V5" s="490" t="s">
        <v>4038</v>
      </c>
      <c r="W5" s="480"/>
      <c r="X5" s="481"/>
      <c r="Y5" s="483"/>
      <c r="Z5" s="483"/>
      <c r="AA5" s="483"/>
      <c r="AB5" s="483"/>
      <c r="AC5" s="483"/>
      <c r="AD5" s="483"/>
      <c r="AE5" s="483"/>
      <c r="AF5" s="483"/>
      <c r="AG5" s="483"/>
    </row>
    <row r="6" spans="1:33" s="499" customFormat="1" ht="17.100000000000001" customHeight="1">
      <c r="A6" s="372"/>
      <c r="B6" s="492"/>
      <c r="C6" s="493"/>
      <c r="D6" s="493"/>
      <c r="E6" s="471"/>
      <c r="F6" s="485"/>
      <c r="G6" s="551"/>
      <c r="H6" s="495"/>
      <c r="I6" s="495"/>
      <c r="J6" s="495"/>
      <c r="K6" s="495"/>
      <c r="L6" s="485"/>
      <c r="M6" s="656"/>
      <c r="N6" s="498"/>
      <c r="O6" s="498"/>
      <c r="P6" s="498"/>
      <c r="Q6" s="498"/>
      <c r="R6" s="498"/>
      <c r="S6" s="498"/>
      <c r="T6" s="498"/>
      <c r="U6" s="498"/>
      <c r="V6" s="498"/>
      <c r="W6" s="480"/>
      <c r="X6" s="481"/>
      <c r="Y6" s="372"/>
      <c r="Z6" s="372"/>
      <c r="AA6" s="372"/>
      <c r="AB6" s="372"/>
      <c r="AC6" s="372"/>
      <c r="AD6" s="372"/>
      <c r="AE6" s="372"/>
      <c r="AF6" s="372"/>
      <c r="AG6" s="372"/>
    </row>
    <row r="7" spans="1:33" s="507" customFormat="1" ht="17.100000000000001" customHeight="1">
      <c r="A7" s="500"/>
      <c r="B7" s="501"/>
      <c r="C7" s="502"/>
      <c r="D7" s="553"/>
      <c r="E7" s="471"/>
      <c r="F7" s="485"/>
      <c r="G7" s="551"/>
      <c r="H7" s="495"/>
      <c r="I7" s="495"/>
      <c r="J7" s="495"/>
      <c r="K7" s="495"/>
      <c r="L7" s="485"/>
      <c r="M7" s="656"/>
      <c r="N7" s="498"/>
      <c r="O7" s="498"/>
      <c r="P7" s="498"/>
      <c r="Q7" s="498"/>
      <c r="R7" s="498"/>
      <c r="S7" s="498"/>
      <c r="T7" s="498"/>
      <c r="U7" s="498"/>
      <c r="V7" s="498"/>
      <c r="W7" s="480"/>
      <c r="X7" s="481"/>
      <c r="Y7" s="500"/>
      <c r="Z7" s="500"/>
      <c r="AA7" s="500"/>
      <c r="AB7" s="500"/>
      <c r="AC7" s="500"/>
      <c r="AD7" s="500"/>
      <c r="AE7" s="500"/>
      <c r="AF7" s="500"/>
      <c r="AG7" s="500"/>
    </row>
    <row r="8" spans="1:33" s="507" customFormat="1" ht="17.100000000000001" customHeight="1">
      <c r="A8" s="508"/>
      <c r="B8" s="509"/>
      <c r="C8" s="510"/>
      <c r="D8" s="554"/>
      <c r="E8" s="555"/>
      <c r="F8" s="513"/>
      <c r="G8" s="556"/>
      <c r="H8" s="515"/>
      <c r="I8" s="515"/>
      <c r="J8" s="515"/>
      <c r="K8" s="515"/>
      <c r="L8" s="513"/>
      <c r="M8" s="657"/>
      <c r="N8" s="518"/>
      <c r="O8" s="518"/>
      <c r="P8" s="518"/>
      <c r="Q8" s="518"/>
      <c r="R8" s="518"/>
      <c r="S8" s="518"/>
      <c r="T8" s="518"/>
      <c r="U8" s="518"/>
      <c r="V8" s="518"/>
      <c r="W8" s="519"/>
      <c r="X8" s="520"/>
      <c r="Y8" s="500"/>
      <c r="Z8" s="500"/>
      <c r="AA8" s="500"/>
      <c r="AB8" s="500"/>
      <c r="AC8" s="500"/>
      <c r="AD8" s="500"/>
      <c r="AE8" s="500"/>
      <c r="AF8" s="500"/>
      <c r="AG8" s="500"/>
    </row>
    <row r="9" spans="1:33" ht="17.100000000000001" customHeight="1">
      <c r="A9" s="658" t="s">
        <v>4121</v>
      </c>
      <c r="B9" s="373"/>
      <c r="C9" s="373"/>
      <c r="D9" s="659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661"/>
    </row>
    <row r="10" spans="1:33" ht="17.100000000000001" customHeight="1">
      <c r="A10" s="662"/>
      <c r="B10" s="373" t="s">
        <v>4122</v>
      </c>
      <c r="C10" s="373"/>
      <c r="D10" s="663"/>
      <c r="E10" s="664">
        <v>66245</v>
      </c>
      <c r="F10" s="664">
        <v>47728</v>
      </c>
      <c r="G10" s="664">
        <v>34724</v>
      </c>
      <c r="H10" s="664">
        <v>18096</v>
      </c>
      <c r="I10" s="664">
        <v>8442</v>
      </c>
      <c r="J10" s="664">
        <v>1436</v>
      </c>
      <c r="K10" s="664">
        <v>6750</v>
      </c>
      <c r="L10" s="664">
        <v>13004</v>
      </c>
      <c r="M10" s="664">
        <v>606</v>
      </c>
      <c r="N10" s="664">
        <v>2487</v>
      </c>
      <c r="O10" s="664">
        <v>1767</v>
      </c>
      <c r="P10" s="664">
        <v>3482</v>
      </c>
      <c r="Q10" s="664">
        <v>363</v>
      </c>
      <c r="R10" s="664">
        <v>1113</v>
      </c>
      <c r="S10" s="664">
        <v>237</v>
      </c>
      <c r="T10" s="664">
        <v>660</v>
      </c>
      <c r="U10" s="664">
        <v>598</v>
      </c>
      <c r="V10" s="664">
        <v>1691</v>
      </c>
      <c r="W10" s="664">
        <v>326</v>
      </c>
      <c r="X10" s="664">
        <v>18191</v>
      </c>
      <c r="Y10" s="661"/>
    </row>
    <row r="11" spans="1:33" ht="17.100000000000001" customHeight="1">
      <c r="A11" s="662"/>
      <c r="B11" s="373" t="s">
        <v>4123</v>
      </c>
      <c r="C11" s="373"/>
      <c r="D11" s="663"/>
      <c r="E11" s="664">
        <v>154854</v>
      </c>
      <c r="F11" s="664">
        <v>135742</v>
      </c>
      <c r="G11" s="664">
        <v>80865</v>
      </c>
      <c r="H11" s="664">
        <v>36192</v>
      </c>
      <c r="I11" s="664">
        <v>27032</v>
      </c>
      <c r="J11" s="664">
        <v>3132</v>
      </c>
      <c r="K11" s="664">
        <v>14509</v>
      </c>
      <c r="L11" s="664">
        <v>54877</v>
      </c>
      <c r="M11" s="664">
        <v>2424</v>
      </c>
      <c r="N11" s="664">
        <v>7461</v>
      </c>
      <c r="O11" s="664">
        <v>10271</v>
      </c>
      <c r="P11" s="664">
        <v>15975</v>
      </c>
      <c r="Q11" s="664">
        <v>1170</v>
      </c>
      <c r="R11" s="664">
        <v>5155</v>
      </c>
      <c r="S11" s="664">
        <v>1180</v>
      </c>
      <c r="T11" s="664">
        <v>4335</v>
      </c>
      <c r="U11" s="664">
        <v>1249</v>
      </c>
      <c r="V11" s="664">
        <v>5657</v>
      </c>
      <c r="W11" s="664">
        <v>921</v>
      </c>
      <c r="X11" s="664">
        <v>18191</v>
      </c>
      <c r="Y11" s="661"/>
    </row>
    <row r="12" spans="1:33" ht="17.100000000000001" customHeight="1">
      <c r="A12" s="662"/>
      <c r="B12" s="373" t="s">
        <v>4124</v>
      </c>
      <c r="C12" s="373"/>
      <c r="D12" s="663"/>
      <c r="E12" s="664">
        <v>96235</v>
      </c>
      <c r="F12" s="664">
        <v>77505</v>
      </c>
      <c r="G12" s="664">
        <v>57181</v>
      </c>
      <c r="H12" s="664">
        <v>33275</v>
      </c>
      <c r="I12" s="664">
        <v>15021</v>
      </c>
      <c r="J12" s="664">
        <v>1485</v>
      </c>
      <c r="K12" s="664">
        <v>7400</v>
      </c>
      <c r="L12" s="664">
        <v>20324</v>
      </c>
      <c r="M12" s="664">
        <v>1278</v>
      </c>
      <c r="N12" s="664">
        <v>3851</v>
      </c>
      <c r="O12" s="664">
        <v>3423</v>
      </c>
      <c r="P12" s="664">
        <v>4307</v>
      </c>
      <c r="Q12" s="664">
        <v>773</v>
      </c>
      <c r="R12" s="664">
        <v>2122</v>
      </c>
      <c r="S12" s="664">
        <v>408</v>
      </c>
      <c r="T12" s="664">
        <v>1120</v>
      </c>
      <c r="U12" s="664">
        <v>1052</v>
      </c>
      <c r="V12" s="664">
        <v>1990</v>
      </c>
      <c r="W12" s="664">
        <v>539</v>
      </c>
      <c r="X12" s="664">
        <v>18191</v>
      </c>
      <c r="Y12" s="661"/>
    </row>
    <row r="13" spans="1:33" ht="17.100000000000001" customHeight="1">
      <c r="A13" s="662" t="s">
        <v>4019</v>
      </c>
      <c r="B13" s="373"/>
      <c r="C13" s="373"/>
      <c r="D13" s="663"/>
      <c r="E13" s="660"/>
      <c r="F13" s="660"/>
      <c r="G13" s="660"/>
      <c r="H13" s="660"/>
      <c r="I13" s="660"/>
      <c r="J13" s="660"/>
      <c r="K13" s="660"/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60"/>
      <c r="Y13" s="661"/>
    </row>
    <row r="14" spans="1:33" ht="17.100000000000001" customHeight="1">
      <c r="A14" s="658" t="s">
        <v>4125</v>
      </c>
      <c r="B14" s="373"/>
      <c r="C14" s="373"/>
      <c r="D14" s="663"/>
      <c r="E14" s="660"/>
      <c r="F14" s="660"/>
      <c r="G14" s="660"/>
      <c r="H14" s="660"/>
      <c r="I14" s="660"/>
      <c r="J14" s="660"/>
      <c r="K14" s="660"/>
      <c r="L14" s="660"/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1"/>
    </row>
    <row r="15" spans="1:33" ht="17.100000000000001" customHeight="1">
      <c r="A15" s="662"/>
      <c r="B15" s="373" t="s">
        <v>4122</v>
      </c>
      <c r="C15" s="373"/>
      <c r="D15" s="663"/>
      <c r="E15" s="660">
        <v>36703</v>
      </c>
      <c r="F15" s="660">
        <v>26679</v>
      </c>
      <c r="G15" s="660">
        <v>17449</v>
      </c>
      <c r="H15" s="660">
        <v>8415</v>
      </c>
      <c r="I15" s="660">
        <v>3470</v>
      </c>
      <c r="J15" s="660">
        <v>891</v>
      </c>
      <c r="K15" s="660">
        <v>4673</v>
      </c>
      <c r="L15" s="660">
        <v>9230</v>
      </c>
      <c r="M15" s="660">
        <v>496</v>
      </c>
      <c r="N15" s="660">
        <v>2323</v>
      </c>
      <c r="O15" s="660">
        <v>976</v>
      </c>
      <c r="P15" s="660">
        <v>2650</v>
      </c>
      <c r="Q15" s="660">
        <v>199</v>
      </c>
      <c r="R15" s="660">
        <v>501</v>
      </c>
      <c r="S15" s="660">
        <v>195</v>
      </c>
      <c r="T15" s="660">
        <v>498</v>
      </c>
      <c r="U15" s="660">
        <v>208</v>
      </c>
      <c r="V15" s="660">
        <v>1184</v>
      </c>
      <c r="W15" s="660">
        <v>163</v>
      </c>
      <c r="X15" s="660">
        <v>9861</v>
      </c>
      <c r="Y15" s="661"/>
    </row>
    <row r="16" spans="1:33" ht="17.100000000000001" customHeight="1">
      <c r="A16" s="662"/>
      <c r="B16" s="373" t="s">
        <v>4123</v>
      </c>
      <c r="C16" s="373"/>
      <c r="D16" s="663"/>
      <c r="E16" s="660">
        <v>87770</v>
      </c>
      <c r="F16" s="660">
        <v>77421</v>
      </c>
      <c r="G16" s="660">
        <v>39653</v>
      </c>
      <c r="H16" s="660">
        <v>16830</v>
      </c>
      <c r="I16" s="660">
        <v>10955</v>
      </c>
      <c r="J16" s="660">
        <v>1909</v>
      </c>
      <c r="K16" s="660">
        <v>9959</v>
      </c>
      <c r="L16" s="660">
        <v>37768</v>
      </c>
      <c r="M16" s="660">
        <v>1984</v>
      </c>
      <c r="N16" s="660">
        <v>6969</v>
      </c>
      <c r="O16" s="660">
        <v>5480</v>
      </c>
      <c r="P16" s="660">
        <v>11862</v>
      </c>
      <c r="Q16" s="660">
        <v>651</v>
      </c>
      <c r="R16" s="660">
        <v>2285</v>
      </c>
      <c r="S16" s="660">
        <v>969</v>
      </c>
      <c r="T16" s="660">
        <v>3219</v>
      </c>
      <c r="U16" s="660">
        <v>437</v>
      </c>
      <c r="V16" s="660">
        <v>3912</v>
      </c>
      <c r="W16" s="660">
        <v>488</v>
      </c>
      <c r="X16" s="660">
        <v>9861</v>
      </c>
      <c r="Y16" s="661"/>
    </row>
    <row r="17" spans="1:25" ht="17.100000000000001" customHeight="1">
      <c r="A17" s="662"/>
      <c r="B17" s="373" t="s">
        <v>4126</v>
      </c>
      <c r="C17" s="373"/>
      <c r="D17" s="663"/>
      <c r="E17" s="664">
        <v>46382</v>
      </c>
      <c r="F17" s="664">
        <v>36309</v>
      </c>
      <c r="G17" s="664">
        <v>25170</v>
      </c>
      <c r="H17" s="664">
        <v>13904</v>
      </c>
      <c r="I17" s="664">
        <v>5686</v>
      </c>
      <c r="J17" s="664">
        <v>891</v>
      </c>
      <c r="K17" s="664">
        <v>4689</v>
      </c>
      <c r="L17" s="664">
        <v>11139</v>
      </c>
      <c r="M17" s="664">
        <v>923</v>
      </c>
      <c r="N17" s="664">
        <v>2374</v>
      </c>
      <c r="O17" s="664">
        <v>1682</v>
      </c>
      <c r="P17" s="664">
        <v>2687</v>
      </c>
      <c r="Q17" s="664">
        <v>330</v>
      </c>
      <c r="R17" s="664">
        <v>809</v>
      </c>
      <c r="S17" s="664">
        <v>244</v>
      </c>
      <c r="T17" s="664">
        <v>578</v>
      </c>
      <c r="U17" s="664">
        <v>289</v>
      </c>
      <c r="V17" s="664">
        <v>1223</v>
      </c>
      <c r="W17" s="664">
        <v>212</v>
      </c>
      <c r="X17" s="664">
        <v>9861</v>
      </c>
      <c r="Y17" s="661"/>
    </row>
    <row r="18" spans="1:25" ht="17.100000000000001" customHeight="1">
      <c r="A18" s="658" t="s">
        <v>4127</v>
      </c>
      <c r="B18" s="373"/>
      <c r="C18" s="373"/>
      <c r="D18" s="663"/>
      <c r="E18" s="660"/>
      <c r="F18" s="660"/>
      <c r="G18" s="660"/>
      <c r="H18" s="660"/>
      <c r="I18" s="660"/>
      <c r="J18" s="660"/>
      <c r="K18" s="660"/>
      <c r="L18" s="660"/>
      <c r="M18" s="660"/>
      <c r="N18" s="660"/>
      <c r="O18" s="660"/>
      <c r="P18" s="660"/>
      <c r="Q18" s="660"/>
      <c r="R18" s="660"/>
      <c r="S18" s="660"/>
      <c r="T18" s="660"/>
      <c r="U18" s="660"/>
      <c r="V18" s="660"/>
      <c r="W18" s="660"/>
      <c r="X18" s="660"/>
      <c r="Y18" s="661"/>
    </row>
    <row r="19" spans="1:25" ht="17.100000000000001" customHeight="1">
      <c r="A19" s="662"/>
      <c r="B19" s="373" t="s">
        <v>4122</v>
      </c>
      <c r="C19" s="373"/>
      <c r="D19" s="663"/>
      <c r="E19" s="660">
        <v>12838</v>
      </c>
      <c r="F19" s="660">
        <v>9386</v>
      </c>
      <c r="G19" s="660">
        <v>4762</v>
      </c>
      <c r="H19" s="660">
        <v>1766</v>
      </c>
      <c r="I19" s="660">
        <v>680</v>
      </c>
      <c r="J19" s="660">
        <v>351</v>
      </c>
      <c r="K19" s="660">
        <v>1965</v>
      </c>
      <c r="L19" s="660">
        <v>4624</v>
      </c>
      <c r="M19" s="660">
        <v>256</v>
      </c>
      <c r="N19" s="660">
        <v>1605</v>
      </c>
      <c r="O19" s="660">
        <v>267</v>
      </c>
      <c r="P19" s="660">
        <v>1323</v>
      </c>
      <c r="Q19" s="660">
        <v>55</v>
      </c>
      <c r="R19" s="660">
        <v>113</v>
      </c>
      <c r="S19" s="660">
        <v>118</v>
      </c>
      <c r="T19" s="660">
        <v>304</v>
      </c>
      <c r="U19" s="660">
        <v>52</v>
      </c>
      <c r="V19" s="660">
        <v>531</v>
      </c>
      <c r="W19" s="660">
        <v>47</v>
      </c>
      <c r="X19" s="660">
        <v>3405</v>
      </c>
      <c r="Y19" s="661"/>
    </row>
    <row r="20" spans="1:25" ht="17.100000000000001" customHeight="1">
      <c r="A20" s="662"/>
      <c r="B20" s="373" t="s">
        <v>4123</v>
      </c>
      <c r="C20" s="373"/>
      <c r="D20" s="663"/>
      <c r="E20" s="660">
        <v>32246</v>
      </c>
      <c r="F20" s="660">
        <v>28700</v>
      </c>
      <c r="G20" s="660">
        <v>10571</v>
      </c>
      <c r="H20" s="660">
        <v>3532</v>
      </c>
      <c r="I20" s="660">
        <v>2143</v>
      </c>
      <c r="J20" s="660">
        <v>738</v>
      </c>
      <c r="K20" s="660">
        <v>4158</v>
      </c>
      <c r="L20" s="660">
        <v>18129</v>
      </c>
      <c r="M20" s="660">
        <v>1024</v>
      </c>
      <c r="N20" s="660">
        <v>4815</v>
      </c>
      <c r="O20" s="660">
        <v>1440</v>
      </c>
      <c r="P20" s="660">
        <v>5743</v>
      </c>
      <c r="Q20" s="660">
        <v>186</v>
      </c>
      <c r="R20" s="660">
        <v>501</v>
      </c>
      <c r="S20" s="660">
        <v>581</v>
      </c>
      <c r="T20" s="660">
        <v>1966</v>
      </c>
      <c r="U20" s="660">
        <v>108</v>
      </c>
      <c r="V20" s="660">
        <v>1765</v>
      </c>
      <c r="W20" s="660">
        <v>141</v>
      </c>
      <c r="X20" s="660">
        <v>3405</v>
      </c>
      <c r="Y20" s="661"/>
    </row>
    <row r="21" spans="1:25" ht="17.100000000000001" customHeight="1">
      <c r="A21" s="662"/>
      <c r="B21" s="373" t="s">
        <v>4128</v>
      </c>
      <c r="C21" s="373"/>
      <c r="D21" s="663"/>
      <c r="E21" s="664">
        <v>14174</v>
      </c>
      <c r="F21" s="664">
        <v>10711</v>
      </c>
      <c r="G21" s="664">
        <v>5719</v>
      </c>
      <c r="H21" s="664">
        <v>2441</v>
      </c>
      <c r="I21" s="664">
        <v>962</v>
      </c>
      <c r="J21" s="664">
        <v>351</v>
      </c>
      <c r="K21" s="664">
        <v>1965</v>
      </c>
      <c r="L21" s="664">
        <v>4992</v>
      </c>
      <c r="M21" s="664">
        <v>402</v>
      </c>
      <c r="N21" s="664">
        <v>1605</v>
      </c>
      <c r="O21" s="664">
        <v>395</v>
      </c>
      <c r="P21" s="664">
        <v>1324</v>
      </c>
      <c r="Q21" s="664">
        <v>66</v>
      </c>
      <c r="R21" s="664">
        <v>152</v>
      </c>
      <c r="S21" s="664">
        <v>133</v>
      </c>
      <c r="T21" s="664">
        <v>320</v>
      </c>
      <c r="U21" s="664">
        <v>61</v>
      </c>
      <c r="V21" s="664">
        <v>534</v>
      </c>
      <c r="W21" s="664">
        <v>58</v>
      </c>
      <c r="X21" s="664">
        <v>3405</v>
      </c>
      <c r="Y21" s="452"/>
    </row>
    <row r="22" spans="1:25" ht="17.100000000000001" customHeight="1">
      <c r="A22" s="665"/>
      <c r="B22" s="665"/>
      <c r="C22" s="665"/>
      <c r="D22" s="665"/>
      <c r="E22" s="666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</row>
    <row r="23" spans="1:25" ht="18.75" customHeight="1">
      <c r="A23" s="662"/>
      <c r="B23" s="662"/>
      <c r="C23" s="662"/>
      <c r="D23" s="662"/>
      <c r="E23" s="667"/>
      <c r="F23" s="402"/>
      <c r="G23" s="402"/>
      <c r="H23" s="402"/>
      <c r="I23" s="402"/>
      <c r="J23" s="402"/>
      <c r="K23" s="402"/>
      <c r="L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</row>
    <row r="24" spans="1:25" ht="13.5">
      <c r="A24" s="668" t="s">
        <v>4129</v>
      </c>
      <c r="B24" s="669"/>
      <c r="C24" s="669"/>
      <c r="D24" s="669"/>
      <c r="E24" s="669"/>
      <c r="N24" s="41" t="s">
        <v>4130</v>
      </c>
      <c r="O24" s="41"/>
      <c r="P24" s="41"/>
      <c r="Q24" s="41"/>
      <c r="R24" s="41"/>
      <c r="S24" s="41"/>
      <c r="T24" s="41"/>
      <c r="U24" s="41"/>
      <c r="V24" s="41"/>
    </row>
    <row r="25" spans="1:25" s="41" customFormat="1" ht="12.75" customHeight="1">
      <c r="A25" s="668" t="s">
        <v>4131</v>
      </c>
      <c r="B25" s="668"/>
      <c r="C25" s="668"/>
      <c r="D25" s="668"/>
      <c r="E25" s="668"/>
      <c r="V25" s="338"/>
      <c r="W25" s="670" t="s">
        <v>4132</v>
      </c>
    </row>
    <row r="26" spans="1:25" ht="15" customHeight="1">
      <c r="A26" s="669"/>
      <c r="B26" s="669"/>
      <c r="C26" s="669"/>
      <c r="D26" s="669"/>
      <c r="E26" s="669"/>
      <c r="J26" s="351" t="s">
        <v>4133</v>
      </c>
      <c r="K26" s="351"/>
      <c r="N26" s="671" t="s">
        <v>4134</v>
      </c>
      <c r="O26" s="672"/>
      <c r="P26" s="673" t="s">
        <v>4135</v>
      </c>
      <c r="Q26" s="674"/>
      <c r="R26" s="674"/>
      <c r="S26" s="674"/>
      <c r="T26" s="674"/>
      <c r="U26" s="674"/>
      <c r="V26" s="675"/>
      <c r="W26" s="606" t="s">
        <v>4136</v>
      </c>
    </row>
    <row r="27" spans="1:25" ht="17.25" customHeight="1">
      <c r="A27" s="676"/>
      <c r="B27" s="677" t="s">
        <v>4137</v>
      </c>
      <c r="C27" s="677"/>
      <c r="D27" s="678"/>
      <c r="E27" s="673" t="s">
        <v>4138</v>
      </c>
      <c r="F27" s="674"/>
      <c r="G27" s="674"/>
      <c r="H27" s="585" t="s">
        <v>4139</v>
      </c>
      <c r="I27" s="405"/>
      <c r="J27" s="405"/>
      <c r="K27" s="405"/>
      <c r="L27" s="643"/>
      <c r="N27" s="679"/>
      <c r="O27" s="680"/>
      <c r="P27" s="407" t="s">
        <v>4140</v>
      </c>
      <c r="Q27" s="407" t="s">
        <v>4141</v>
      </c>
      <c r="R27" s="407" t="s">
        <v>15</v>
      </c>
      <c r="S27" s="407" t="s">
        <v>16</v>
      </c>
      <c r="T27" s="407" t="s">
        <v>17</v>
      </c>
      <c r="U27" s="407" t="s">
        <v>18</v>
      </c>
      <c r="V27" s="407" t="s">
        <v>4142</v>
      </c>
      <c r="W27" s="681" t="s">
        <v>4143</v>
      </c>
    </row>
    <row r="28" spans="1:25" ht="36.75" customHeight="1">
      <c r="A28" s="682"/>
      <c r="B28" s="683"/>
      <c r="C28" s="683"/>
      <c r="D28" s="684"/>
      <c r="E28" s="603" t="s">
        <v>52</v>
      </c>
      <c r="F28" s="603" t="s">
        <v>4021</v>
      </c>
      <c r="G28" s="685" t="s">
        <v>4096</v>
      </c>
      <c r="H28" s="588" t="s">
        <v>52</v>
      </c>
      <c r="I28" s="588" t="s">
        <v>4021</v>
      </c>
      <c r="J28" s="589" t="s">
        <v>4095</v>
      </c>
      <c r="K28" s="686" t="s">
        <v>4096</v>
      </c>
      <c r="L28" s="687"/>
      <c r="N28" s="688"/>
      <c r="O28" s="689"/>
      <c r="P28" s="412"/>
      <c r="Q28" s="412"/>
      <c r="R28" s="412"/>
      <c r="S28" s="412"/>
      <c r="T28" s="412"/>
      <c r="U28" s="412"/>
      <c r="V28" s="412"/>
      <c r="W28" s="690"/>
    </row>
    <row r="29" spans="1:25" ht="17.100000000000001" customHeight="1">
      <c r="A29" s="669"/>
      <c r="B29" s="669" t="s">
        <v>78</v>
      </c>
      <c r="D29" s="691"/>
      <c r="E29" s="692">
        <v>139167</v>
      </c>
      <c r="F29" s="693">
        <v>322873</v>
      </c>
      <c r="G29" s="694">
        <f>F29/E29</f>
        <v>2.3200399520001151</v>
      </c>
      <c r="H29" s="693">
        <v>66109</v>
      </c>
      <c r="I29" s="693">
        <v>154601</v>
      </c>
      <c r="J29" s="693">
        <v>96036</v>
      </c>
      <c r="K29" s="695">
        <v>2.3376000000000001</v>
      </c>
      <c r="L29" s="696"/>
      <c r="N29" s="629" t="s">
        <v>60</v>
      </c>
      <c r="O29" s="452"/>
      <c r="P29" s="697">
        <f>SUM(P30:P34)</f>
        <v>17210</v>
      </c>
      <c r="Q29" s="698">
        <f t="shared" ref="Q29:W29" si="0">SUM(Q30:Q34)</f>
        <v>2031</v>
      </c>
      <c r="R29" s="698">
        <f t="shared" si="0"/>
        <v>4610</v>
      </c>
      <c r="S29" s="698">
        <f t="shared" si="0"/>
        <v>4772</v>
      </c>
      <c r="T29" s="698">
        <f t="shared" si="0"/>
        <v>3183</v>
      </c>
      <c r="U29" s="698">
        <f t="shared" si="0"/>
        <v>1818</v>
      </c>
      <c r="V29" s="698">
        <f t="shared" si="0"/>
        <v>796</v>
      </c>
      <c r="W29" s="698">
        <f t="shared" si="0"/>
        <v>522</v>
      </c>
    </row>
    <row r="30" spans="1:25" ht="17.100000000000001" customHeight="1">
      <c r="A30" s="669"/>
      <c r="B30" s="669" t="s">
        <v>4067</v>
      </c>
      <c r="D30" s="699"/>
      <c r="E30" s="700">
        <v>94932</v>
      </c>
      <c r="F30" s="701">
        <v>248536</v>
      </c>
      <c r="G30" s="702">
        <f t="shared" ref="G30:G36" si="1">F30/E30</f>
        <v>2.6180423882357897</v>
      </c>
      <c r="H30" s="701">
        <v>57129</v>
      </c>
      <c r="I30" s="701">
        <v>140449</v>
      </c>
      <c r="J30" s="701">
        <v>85136</v>
      </c>
      <c r="K30" s="703">
        <v>2.45845</v>
      </c>
      <c r="L30" s="696"/>
      <c r="N30" s="704" t="s">
        <v>4144</v>
      </c>
      <c r="O30" s="705"/>
      <c r="P30" s="706">
        <f>SUM(Q30:V30)</f>
        <v>4120</v>
      </c>
      <c r="Q30" s="379">
        <v>1599</v>
      </c>
      <c r="R30" s="379">
        <v>2114</v>
      </c>
      <c r="S30" s="379">
        <v>353</v>
      </c>
      <c r="T30" s="379">
        <v>47</v>
      </c>
      <c r="U30" s="379">
        <v>4</v>
      </c>
      <c r="V30" s="379">
        <v>3</v>
      </c>
      <c r="W30" s="379">
        <v>397</v>
      </c>
      <c r="X30" s="707"/>
    </row>
    <row r="31" spans="1:25" ht="17.100000000000001" customHeight="1">
      <c r="A31" s="669"/>
      <c r="B31" s="669" t="s">
        <v>4068</v>
      </c>
      <c r="D31" s="699"/>
      <c r="E31" s="700">
        <v>2777</v>
      </c>
      <c r="F31" s="701">
        <v>4878</v>
      </c>
      <c r="G31" s="702">
        <f t="shared" si="1"/>
        <v>1.7565718401152324</v>
      </c>
      <c r="H31" s="701">
        <v>1543</v>
      </c>
      <c r="I31" s="701">
        <v>2465</v>
      </c>
      <c r="J31" s="701">
        <v>1900</v>
      </c>
      <c r="K31" s="703">
        <v>1.59754</v>
      </c>
      <c r="L31" s="696"/>
      <c r="N31" s="704" t="s">
        <v>4145</v>
      </c>
      <c r="O31" s="705"/>
      <c r="P31" s="706">
        <f>SUM(Q31:V31)</f>
        <v>5019</v>
      </c>
      <c r="Q31" s="379">
        <v>389</v>
      </c>
      <c r="R31" s="379">
        <v>2140</v>
      </c>
      <c r="S31" s="379">
        <v>2236</v>
      </c>
      <c r="T31" s="379">
        <v>207</v>
      </c>
      <c r="U31" s="379">
        <v>39</v>
      </c>
      <c r="V31" s="379">
        <v>8</v>
      </c>
      <c r="W31" s="379">
        <v>101</v>
      </c>
      <c r="X31" s="707"/>
    </row>
    <row r="32" spans="1:25" ht="17.100000000000001" customHeight="1">
      <c r="A32" s="669"/>
      <c r="B32" s="669" t="s">
        <v>4146</v>
      </c>
      <c r="D32" s="699"/>
      <c r="E32" s="700">
        <v>41309</v>
      </c>
      <c r="F32" s="701">
        <v>69127</v>
      </c>
      <c r="G32" s="702">
        <f t="shared" si="1"/>
        <v>1.6734125735311918</v>
      </c>
      <c r="H32" s="701">
        <v>7391</v>
      </c>
      <c r="I32" s="701">
        <v>11586</v>
      </c>
      <c r="J32" s="701">
        <v>8932</v>
      </c>
      <c r="K32" s="703">
        <v>1.56758</v>
      </c>
      <c r="L32" s="696"/>
      <c r="N32" s="704" t="s">
        <v>4147</v>
      </c>
      <c r="O32" s="705"/>
      <c r="P32" s="706">
        <f>SUM(Q32:V32)</f>
        <v>3902</v>
      </c>
      <c r="Q32" s="379">
        <v>37</v>
      </c>
      <c r="R32" s="379">
        <v>321</v>
      </c>
      <c r="S32" s="379">
        <v>1867</v>
      </c>
      <c r="T32" s="379">
        <v>1479</v>
      </c>
      <c r="U32" s="379">
        <v>169</v>
      </c>
      <c r="V32" s="379">
        <v>29</v>
      </c>
      <c r="W32" s="379">
        <v>19</v>
      </c>
      <c r="X32" s="708"/>
    </row>
    <row r="33" spans="1:28" ht="17.100000000000001" customHeight="1">
      <c r="A33" s="669"/>
      <c r="B33" s="669"/>
      <c r="C33" s="669" t="s">
        <v>4148</v>
      </c>
      <c r="D33" s="699"/>
      <c r="E33" s="700">
        <v>25075</v>
      </c>
      <c r="F33" s="701">
        <v>39720</v>
      </c>
      <c r="G33" s="702">
        <f t="shared" si="1"/>
        <v>1.5840478564307079</v>
      </c>
      <c r="H33" s="701">
        <v>2514</v>
      </c>
      <c r="I33" s="701">
        <v>3694</v>
      </c>
      <c r="J33" s="701">
        <v>2869</v>
      </c>
      <c r="K33" s="703">
        <v>1.4693700000000001</v>
      </c>
      <c r="L33" s="696"/>
      <c r="N33" s="704" t="s">
        <v>4149</v>
      </c>
      <c r="O33" s="705"/>
      <c r="P33" s="706">
        <f>SUM(Q33:V33)</f>
        <v>2524</v>
      </c>
      <c r="Q33" s="379">
        <v>5</v>
      </c>
      <c r="R33" s="379">
        <v>25</v>
      </c>
      <c r="S33" s="379">
        <v>288</v>
      </c>
      <c r="T33" s="379">
        <v>1280</v>
      </c>
      <c r="U33" s="379">
        <v>845</v>
      </c>
      <c r="V33" s="379">
        <v>81</v>
      </c>
      <c r="W33" s="379">
        <v>5</v>
      </c>
      <c r="X33" s="709"/>
    </row>
    <row r="34" spans="1:28" ht="17.100000000000001" customHeight="1">
      <c r="A34" s="669"/>
      <c r="B34" s="669"/>
      <c r="C34" s="669" t="s">
        <v>4150</v>
      </c>
      <c r="D34" s="699"/>
      <c r="E34" s="700">
        <v>12949</v>
      </c>
      <c r="F34" s="701">
        <v>23348</v>
      </c>
      <c r="G34" s="702">
        <f t="shared" si="1"/>
        <v>1.8030735964167117</v>
      </c>
      <c r="H34" s="701">
        <v>3927</v>
      </c>
      <c r="I34" s="701">
        <v>6249</v>
      </c>
      <c r="J34" s="701">
        <v>4829</v>
      </c>
      <c r="K34" s="703">
        <v>1.5912900000000001</v>
      </c>
      <c r="L34" s="696"/>
      <c r="N34" s="704" t="s">
        <v>4151</v>
      </c>
      <c r="O34" s="705"/>
      <c r="P34" s="706">
        <f>SUM(Q34:V34)</f>
        <v>1645</v>
      </c>
      <c r="Q34" s="379">
        <v>1</v>
      </c>
      <c r="R34" s="379">
        <v>10</v>
      </c>
      <c r="S34" s="379">
        <v>28</v>
      </c>
      <c r="T34" s="379">
        <v>170</v>
      </c>
      <c r="U34" s="379">
        <v>761</v>
      </c>
      <c r="V34" s="379">
        <v>675</v>
      </c>
      <c r="W34" s="380" t="s">
        <v>3897</v>
      </c>
    </row>
    <row r="35" spans="1:28" ht="17.100000000000001" customHeight="1">
      <c r="A35" s="669"/>
      <c r="B35" s="669"/>
      <c r="C35" s="669" t="s">
        <v>4152</v>
      </c>
      <c r="D35" s="699"/>
      <c r="E35" s="700">
        <v>3285</v>
      </c>
      <c r="F35" s="701">
        <v>6059</v>
      </c>
      <c r="G35" s="702">
        <f t="shared" si="1"/>
        <v>1.8444444444444446</v>
      </c>
      <c r="H35" s="701">
        <v>950</v>
      </c>
      <c r="I35" s="701">
        <v>1643</v>
      </c>
      <c r="J35" s="701">
        <v>1234</v>
      </c>
      <c r="K35" s="703">
        <v>1.7294700000000001</v>
      </c>
      <c r="L35" s="696"/>
      <c r="N35" s="452" t="s">
        <v>4136</v>
      </c>
      <c r="O35" s="452"/>
      <c r="P35" s="706"/>
      <c r="Q35" s="450"/>
      <c r="R35" s="710"/>
      <c r="S35" s="450"/>
      <c r="T35" s="450"/>
      <c r="U35" s="450"/>
      <c r="V35" s="450"/>
      <c r="W35" s="450"/>
    </row>
    <row r="36" spans="1:28" ht="17.100000000000001" customHeight="1">
      <c r="A36" s="682"/>
      <c r="B36" s="682" t="s">
        <v>4070</v>
      </c>
      <c r="C36" s="682"/>
      <c r="D36" s="711"/>
      <c r="E36" s="712">
        <v>149</v>
      </c>
      <c r="F36" s="713">
        <v>332</v>
      </c>
      <c r="G36" s="714">
        <f t="shared" si="1"/>
        <v>2.2281879194630871</v>
      </c>
      <c r="H36" s="713">
        <v>46</v>
      </c>
      <c r="I36" s="713">
        <v>101</v>
      </c>
      <c r="J36" s="713">
        <v>68</v>
      </c>
      <c r="K36" s="715">
        <v>2.1956500000000001</v>
      </c>
      <c r="L36" s="696"/>
      <c r="N36" s="704" t="s">
        <v>4153</v>
      </c>
      <c r="O36" s="705"/>
      <c r="P36" s="706">
        <f>SUM(Q36:V36)</f>
        <v>270</v>
      </c>
      <c r="Q36" s="379">
        <v>217</v>
      </c>
      <c r="R36" s="379">
        <v>40</v>
      </c>
      <c r="S36" s="379">
        <v>10</v>
      </c>
      <c r="T36" s="379">
        <v>3</v>
      </c>
      <c r="U36" s="380" t="s">
        <v>3897</v>
      </c>
      <c r="V36" s="380" t="s">
        <v>3897</v>
      </c>
      <c r="W36" s="379">
        <v>7283</v>
      </c>
    </row>
    <row r="37" spans="1:28" ht="17.100000000000001" customHeight="1">
      <c r="A37" s="669"/>
      <c r="B37" s="669"/>
      <c r="C37" s="669" t="s">
        <v>4084</v>
      </c>
      <c r="D37" s="669"/>
      <c r="N37" s="716" t="s">
        <v>4154</v>
      </c>
      <c r="O37" s="717"/>
      <c r="P37" s="718">
        <f>SUM(Q37:V37)</f>
        <v>1748</v>
      </c>
      <c r="Q37" s="719">
        <v>1437</v>
      </c>
      <c r="R37" s="719">
        <v>260</v>
      </c>
      <c r="S37" s="719">
        <v>42</v>
      </c>
      <c r="T37" s="719">
        <v>7</v>
      </c>
      <c r="U37" s="719">
        <v>2</v>
      </c>
      <c r="V37" s="720" t="s">
        <v>3897</v>
      </c>
      <c r="W37" s="719">
        <v>1323</v>
      </c>
    </row>
    <row r="38" spans="1:28" s="41" customFormat="1" ht="25.5" customHeight="1">
      <c r="B38" s="668"/>
      <c r="C38" s="668"/>
      <c r="D38" s="668"/>
      <c r="E38" s="668"/>
    </row>
    <row r="39" spans="1:28" s="41" customFormat="1" ht="13.5">
      <c r="A39" s="668" t="s">
        <v>4155</v>
      </c>
      <c r="B39" s="668"/>
      <c r="C39" s="668"/>
      <c r="D39" s="668"/>
      <c r="E39" s="668"/>
      <c r="J39" s="454" t="s">
        <v>45</v>
      </c>
      <c r="K39" s="454"/>
      <c r="N39" s="41" t="s">
        <v>4156</v>
      </c>
      <c r="AA39" s="454" t="s">
        <v>45</v>
      </c>
      <c r="AB39" s="454"/>
    </row>
    <row r="40" spans="1:28" ht="8.25" customHeight="1">
      <c r="A40" s="669"/>
      <c r="B40" s="669"/>
      <c r="C40" s="669"/>
      <c r="D40" s="669"/>
      <c r="E40" s="669"/>
      <c r="J40" s="351"/>
      <c r="K40" s="351"/>
      <c r="AA40" s="351"/>
      <c r="AB40" s="351"/>
    </row>
    <row r="41" spans="1:28" ht="18" customHeight="1">
      <c r="A41" s="677" t="s">
        <v>4157</v>
      </c>
      <c r="B41" s="677"/>
      <c r="C41" s="677"/>
      <c r="D41" s="678"/>
      <c r="E41" s="721" t="s">
        <v>78</v>
      </c>
      <c r="F41" s="407" t="s">
        <v>4158</v>
      </c>
      <c r="G41" s="407" t="s">
        <v>4159</v>
      </c>
      <c r="H41" s="407" t="s">
        <v>4160</v>
      </c>
      <c r="I41" s="407" t="s">
        <v>4161</v>
      </c>
      <c r="J41" s="407" t="s">
        <v>4162</v>
      </c>
      <c r="K41" s="671" t="s">
        <v>4163</v>
      </c>
      <c r="N41" s="672" t="s">
        <v>4164</v>
      </c>
      <c r="O41" s="407" t="s">
        <v>60</v>
      </c>
      <c r="P41" s="722" t="s">
        <v>4165</v>
      </c>
      <c r="Q41" s="407" t="s">
        <v>4166</v>
      </c>
      <c r="R41" s="673" t="s">
        <v>4167</v>
      </c>
      <c r="S41" s="674"/>
      <c r="T41" s="674"/>
      <c r="U41" s="675"/>
      <c r="V41" s="406" t="s">
        <v>4168</v>
      </c>
      <c r="W41" s="407" t="s">
        <v>4169</v>
      </c>
      <c r="X41" s="723" t="s">
        <v>4170</v>
      </c>
      <c r="Y41" s="723" t="s">
        <v>4171</v>
      </c>
      <c r="Z41" s="724" t="s">
        <v>4172</v>
      </c>
      <c r="AA41" s="724" t="s">
        <v>4173</v>
      </c>
      <c r="AB41" s="725" t="s">
        <v>4174</v>
      </c>
    </row>
    <row r="42" spans="1:28" ht="19.5" customHeight="1">
      <c r="A42" s="726"/>
      <c r="B42" s="726"/>
      <c r="C42" s="726"/>
      <c r="D42" s="727"/>
      <c r="E42" s="728"/>
      <c r="F42" s="412"/>
      <c r="G42" s="412"/>
      <c r="H42" s="412"/>
      <c r="I42" s="412"/>
      <c r="J42" s="412"/>
      <c r="K42" s="679"/>
      <c r="N42" s="689"/>
      <c r="O42" s="412"/>
      <c r="P42" s="729"/>
      <c r="Q42" s="412"/>
      <c r="R42" s="730" t="s">
        <v>4175</v>
      </c>
      <c r="S42" s="588" t="s">
        <v>4176</v>
      </c>
      <c r="T42" s="731" t="s">
        <v>4177</v>
      </c>
      <c r="U42" s="588" t="s">
        <v>4178</v>
      </c>
      <c r="V42" s="411"/>
      <c r="W42" s="412"/>
      <c r="X42" s="732"/>
      <c r="Y42" s="732"/>
      <c r="Z42" s="733"/>
      <c r="AA42" s="733"/>
      <c r="AB42" s="734"/>
    </row>
    <row r="43" spans="1:28" ht="17.100000000000001" customHeight="1">
      <c r="B43" s="735"/>
      <c r="C43" s="735" t="s">
        <v>4179</v>
      </c>
      <c r="D43" s="735"/>
      <c r="E43" s="736">
        <f>F43+G43+H43+I43+J43</f>
        <v>18191</v>
      </c>
      <c r="F43" s="664">
        <v>4232</v>
      </c>
      <c r="G43" s="664">
        <v>4098</v>
      </c>
      <c r="H43" s="664">
        <v>3469</v>
      </c>
      <c r="I43" s="664">
        <v>2987</v>
      </c>
      <c r="J43" s="664">
        <v>3405</v>
      </c>
      <c r="K43" s="737">
        <v>21801</v>
      </c>
      <c r="N43" s="629" t="s">
        <v>60</v>
      </c>
      <c r="O43" s="736">
        <v>2439</v>
      </c>
      <c r="P43" s="738">
        <v>265</v>
      </c>
      <c r="Q43" s="738">
        <v>435</v>
      </c>
      <c r="R43" s="738">
        <v>393</v>
      </c>
      <c r="S43" s="738">
        <v>68</v>
      </c>
      <c r="T43" s="738">
        <v>79</v>
      </c>
      <c r="U43" s="738">
        <v>650</v>
      </c>
      <c r="V43" s="738">
        <v>18</v>
      </c>
      <c r="W43" s="738">
        <v>171</v>
      </c>
      <c r="X43" s="738">
        <v>4</v>
      </c>
      <c r="Y43" s="738">
        <v>50</v>
      </c>
      <c r="Z43" s="738">
        <v>11</v>
      </c>
      <c r="AA43" s="738">
        <v>2</v>
      </c>
      <c r="AB43" s="738">
        <v>293</v>
      </c>
    </row>
    <row r="44" spans="1:28" ht="17.100000000000001" customHeight="1">
      <c r="C44" s="629" t="s">
        <v>57</v>
      </c>
      <c r="E44" s="736">
        <f>F44+G44+H44+I44+J44</f>
        <v>6757</v>
      </c>
      <c r="F44" s="664">
        <v>2408</v>
      </c>
      <c r="G44" s="664">
        <v>1825</v>
      </c>
      <c r="H44" s="664">
        <v>1112</v>
      </c>
      <c r="I44" s="664">
        <v>687</v>
      </c>
      <c r="J44" s="664">
        <v>725</v>
      </c>
      <c r="K44" s="739">
        <v>8966</v>
      </c>
      <c r="N44" s="629" t="s">
        <v>57</v>
      </c>
      <c r="O44" s="736">
        <v>1072</v>
      </c>
      <c r="P44" s="379">
        <v>119</v>
      </c>
      <c r="Q44" s="379">
        <v>184</v>
      </c>
      <c r="R44" s="379">
        <v>64</v>
      </c>
      <c r="S44" s="379">
        <v>10</v>
      </c>
      <c r="T44" s="379">
        <v>48</v>
      </c>
      <c r="U44" s="379">
        <v>321</v>
      </c>
      <c r="V44" s="379">
        <v>13</v>
      </c>
      <c r="W44" s="379">
        <v>94</v>
      </c>
      <c r="X44" s="379">
        <v>4</v>
      </c>
      <c r="Y44" s="379">
        <v>38</v>
      </c>
      <c r="Z44" s="379">
        <v>6</v>
      </c>
      <c r="AA44" s="379">
        <v>1</v>
      </c>
      <c r="AB44" s="379">
        <v>170</v>
      </c>
    </row>
    <row r="45" spans="1:28" ht="17.100000000000001" customHeight="1">
      <c r="A45" s="404"/>
      <c r="B45" s="404"/>
      <c r="C45" s="436" t="s">
        <v>58</v>
      </c>
      <c r="D45" s="404"/>
      <c r="E45" s="740">
        <f>F45+G45+H45+I45+J45</f>
        <v>11434</v>
      </c>
      <c r="F45" s="719">
        <v>1824</v>
      </c>
      <c r="G45" s="719">
        <v>2273</v>
      </c>
      <c r="H45" s="719">
        <v>2357</v>
      </c>
      <c r="I45" s="719">
        <v>2300</v>
      </c>
      <c r="J45" s="719">
        <v>2680</v>
      </c>
      <c r="K45" s="741">
        <v>12835</v>
      </c>
      <c r="N45" s="436" t="s">
        <v>58</v>
      </c>
      <c r="O45" s="740">
        <v>1367</v>
      </c>
      <c r="P45" s="719">
        <v>146</v>
      </c>
      <c r="Q45" s="719">
        <v>251</v>
      </c>
      <c r="R45" s="719">
        <v>329</v>
      </c>
      <c r="S45" s="719">
        <v>58</v>
      </c>
      <c r="T45" s="719">
        <v>31</v>
      </c>
      <c r="U45" s="719">
        <v>329</v>
      </c>
      <c r="V45" s="719">
        <v>5</v>
      </c>
      <c r="W45" s="719">
        <v>77</v>
      </c>
      <c r="X45" s="720" t="s">
        <v>3897</v>
      </c>
      <c r="Y45" s="719">
        <v>12</v>
      </c>
      <c r="Z45" s="719">
        <v>5</v>
      </c>
      <c r="AA45" s="719">
        <v>1</v>
      </c>
      <c r="AB45" s="719">
        <v>123</v>
      </c>
    </row>
    <row r="46" spans="1:28" ht="17.100000000000001" customHeight="1"/>
  </sheetData>
  <mergeCells count="67">
    <mergeCell ref="AB41:AB42"/>
    <mergeCell ref="V41:V42"/>
    <mergeCell ref="W41:W42"/>
    <mergeCell ref="X41:X42"/>
    <mergeCell ref="Y41:Y42"/>
    <mergeCell ref="Z41:Z42"/>
    <mergeCell ref="AA41:AA42"/>
    <mergeCell ref="K41:K42"/>
    <mergeCell ref="N41:N42"/>
    <mergeCell ref="O41:O42"/>
    <mergeCell ref="P41:P42"/>
    <mergeCell ref="Q41:Q42"/>
    <mergeCell ref="R41:U41"/>
    <mergeCell ref="N37:O37"/>
    <mergeCell ref="J39:K40"/>
    <mergeCell ref="AA39:AB40"/>
    <mergeCell ref="A41:D42"/>
    <mergeCell ref="E41:E42"/>
    <mergeCell ref="F41:F42"/>
    <mergeCell ref="G41:G42"/>
    <mergeCell ref="H41:H42"/>
    <mergeCell ref="I41:I42"/>
    <mergeCell ref="J41:J42"/>
    <mergeCell ref="N30:O30"/>
    <mergeCell ref="N31:O31"/>
    <mergeCell ref="N32:O32"/>
    <mergeCell ref="N33:O33"/>
    <mergeCell ref="N34:O34"/>
    <mergeCell ref="N36:O36"/>
    <mergeCell ref="R27:R28"/>
    <mergeCell ref="S27:S28"/>
    <mergeCell ref="T27:T28"/>
    <mergeCell ref="U27:U28"/>
    <mergeCell ref="V27:V28"/>
    <mergeCell ref="W27:W28"/>
    <mergeCell ref="U5:U8"/>
    <mergeCell ref="V5:V8"/>
    <mergeCell ref="J26:K26"/>
    <mergeCell ref="N26:O28"/>
    <mergeCell ref="P26:V26"/>
    <mergeCell ref="B27:D28"/>
    <mergeCell ref="E27:G27"/>
    <mergeCell ref="H27:K27"/>
    <mergeCell ref="P27:P28"/>
    <mergeCell ref="Q27:Q28"/>
    <mergeCell ref="O5:O8"/>
    <mergeCell ref="P5:P8"/>
    <mergeCell ref="Q5:Q8"/>
    <mergeCell ref="R5:R8"/>
    <mergeCell ref="S5:S8"/>
    <mergeCell ref="T5:T8"/>
    <mergeCell ref="A5:D5"/>
    <mergeCell ref="G5:G8"/>
    <mergeCell ref="H5:H8"/>
    <mergeCell ref="I5:I8"/>
    <mergeCell ref="J5:J8"/>
    <mergeCell ref="K5:K8"/>
    <mergeCell ref="W1:X2"/>
    <mergeCell ref="E3:E8"/>
    <mergeCell ref="F3:L3"/>
    <mergeCell ref="F4:F8"/>
    <mergeCell ref="L4:T4"/>
    <mergeCell ref="W4:W8"/>
    <mergeCell ref="X4:X8"/>
    <mergeCell ref="L5:L8"/>
    <mergeCell ref="M5:M8"/>
    <mergeCell ref="N5:N8"/>
  </mergeCells>
  <phoneticPr fontId="2"/>
  <pageMargins left="0.59055118110236227" right="0.59055118110236227" top="0.98425196850393704" bottom="0.78740157480314965" header="0.51181102362204722" footer="0.51181102362204722"/>
  <pageSetup paperSize="9" scale="91" firstPageNumber="123" orientation="portrait" useFirstPageNumber="1" horizontalDpi="300" verticalDpi="300" r:id="rId1"/>
  <headerFooter alignWithMargins="0">
    <oddFooter>&amp;C&amp;"ＭＳ 明朝,標準"－&amp;P－</oddFooter>
  </headerFooter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8"/>
  <sheetViews>
    <sheetView zoomScaleNormal="100" zoomScaleSheetLayoutView="85" workbookViewId="0">
      <selection activeCell="C20" sqref="C20"/>
    </sheetView>
  </sheetViews>
  <sheetFormatPr defaultRowHeight="11.25"/>
  <cols>
    <col min="1" max="1" width="30.5" style="338" customWidth="1"/>
    <col min="2" max="3" width="9.75" style="338" bestFit="1" customWidth="1"/>
    <col min="4" max="256" width="9" style="338"/>
    <col min="257" max="257" width="30.5" style="338" customWidth="1"/>
    <col min="258" max="259" width="9.75" style="338" bestFit="1" customWidth="1"/>
    <col min="260" max="512" width="9" style="338"/>
    <col min="513" max="513" width="30.5" style="338" customWidth="1"/>
    <col min="514" max="515" width="9.75" style="338" bestFit="1" customWidth="1"/>
    <col min="516" max="768" width="9" style="338"/>
    <col min="769" max="769" width="30.5" style="338" customWidth="1"/>
    <col min="770" max="771" width="9.75" style="338" bestFit="1" customWidth="1"/>
    <col min="772" max="1024" width="9" style="338"/>
    <col min="1025" max="1025" width="30.5" style="338" customWidth="1"/>
    <col min="1026" max="1027" width="9.75" style="338" bestFit="1" customWidth="1"/>
    <col min="1028" max="1280" width="9" style="338"/>
    <col min="1281" max="1281" width="30.5" style="338" customWidth="1"/>
    <col min="1282" max="1283" width="9.75" style="338" bestFit="1" customWidth="1"/>
    <col min="1284" max="1536" width="9" style="338"/>
    <col min="1537" max="1537" width="30.5" style="338" customWidth="1"/>
    <col min="1538" max="1539" width="9.75" style="338" bestFit="1" customWidth="1"/>
    <col min="1540" max="1792" width="9" style="338"/>
    <col min="1793" max="1793" width="30.5" style="338" customWidth="1"/>
    <col min="1794" max="1795" width="9.75" style="338" bestFit="1" customWidth="1"/>
    <col min="1796" max="2048" width="9" style="338"/>
    <col min="2049" max="2049" width="30.5" style="338" customWidth="1"/>
    <col min="2050" max="2051" width="9.75" style="338" bestFit="1" customWidth="1"/>
    <col min="2052" max="2304" width="9" style="338"/>
    <col min="2305" max="2305" width="30.5" style="338" customWidth="1"/>
    <col min="2306" max="2307" width="9.75" style="338" bestFit="1" customWidth="1"/>
    <col min="2308" max="2560" width="9" style="338"/>
    <col min="2561" max="2561" width="30.5" style="338" customWidth="1"/>
    <col min="2562" max="2563" width="9.75" style="338" bestFit="1" customWidth="1"/>
    <col min="2564" max="2816" width="9" style="338"/>
    <col min="2817" max="2817" width="30.5" style="338" customWidth="1"/>
    <col min="2818" max="2819" width="9.75" style="338" bestFit="1" customWidth="1"/>
    <col min="2820" max="3072" width="9" style="338"/>
    <col min="3073" max="3073" width="30.5" style="338" customWidth="1"/>
    <col min="3074" max="3075" width="9.75" style="338" bestFit="1" customWidth="1"/>
    <col min="3076" max="3328" width="9" style="338"/>
    <col min="3329" max="3329" width="30.5" style="338" customWidth="1"/>
    <col min="3330" max="3331" width="9.75" style="338" bestFit="1" customWidth="1"/>
    <col min="3332" max="3584" width="9" style="338"/>
    <col min="3585" max="3585" width="30.5" style="338" customWidth="1"/>
    <col min="3586" max="3587" width="9.75" style="338" bestFit="1" customWidth="1"/>
    <col min="3588" max="3840" width="9" style="338"/>
    <col min="3841" max="3841" width="30.5" style="338" customWidth="1"/>
    <col min="3842" max="3843" width="9.75" style="338" bestFit="1" customWidth="1"/>
    <col min="3844" max="4096" width="9" style="338"/>
    <col min="4097" max="4097" width="30.5" style="338" customWidth="1"/>
    <col min="4098" max="4099" width="9.75" style="338" bestFit="1" customWidth="1"/>
    <col min="4100" max="4352" width="9" style="338"/>
    <col min="4353" max="4353" width="30.5" style="338" customWidth="1"/>
    <col min="4354" max="4355" width="9.75" style="338" bestFit="1" customWidth="1"/>
    <col min="4356" max="4608" width="9" style="338"/>
    <col min="4609" max="4609" width="30.5" style="338" customWidth="1"/>
    <col min="4610" max="4611" width="9.75" style="338" bestFit="1" customWidth="1"/>
    <col min="4612" max="4864" width="9" style="338"/>
    <col min="4865" max="4865" width="30.5" style="338" customWidth="1"/>
    <col min="4866" max="4867" width="9.75" style="338" bestFit="1" customWidth="1"/>
    <col min="4868" max="5120" width="9" style="338"/>
    <col min="5121" max="5121" width="30.5" style="338" customWidth="1"/>
    <col min="5122" max="5123" width="9.75" style="338" bestFit="1" customWidth="1"/>
    <col min="5124" max="5376" width="9" style="338"/>
    <col min="5377" max="5377" width="30.5" style="338" customWidth="1"/>
    <col min="5378" max="5379" width="9.75" style="338" bestFit="1" customWidth="1"/>
    <col min="5380" max="5632" width="9" style="338"/>
    <col min="5633" max="5633" width="30.5" style="338" customWidth="1"/>
    <col min="5634" max="5635" width="9.75" style="338" bestFit="1" customWidth="1"/>
    <col min="5636" max="5888" width="9" style="338"/>
    <col min="5889" max="5889" width="30.5" style="338" customWidth="1"/>
    <col min="5890" max="5891" width="9.75" style="338" bestFit="1" customWidth="1"/>
    <col min="5892" max="6144" width="9" style="338"/>
    <col min="6145" max="6145" width="30.5" style="338" customWidth="1"/>
    <col min="6146" max="6147" width="9.75" style="338" bestFit="1" customWidth="1"/>
    <col min="6148" max="6400" width="9" style="338"/>
    <col min="6401" max="6401" width="30.5" style="338" customWidth="1"/>
    <col min="6402" max="6403" width="9.75" style="338" bestFit="1" customWidth="1"/>
    <col min="6404" max="6656" width="9" style="338"/>
    <col min="6657" max="6657" width="30.5" style="338" customWidth="1"/>
    <col min="6658" max="6659" width="9.75" style="338" bestFit="1" customWidth="1"/>
    <col min="6660" max="6912" width="9" style="338"/>
    <col min="6913" max="6913" width="30.5" style="338" customWidth="1"/>
    <col min="6914" max="6915" width="9.75" style="338" bestFit="1" customWidth="1"/>
    <col min="6916" max="7168" width="9" style="338"/>
    <col min="7169" max="7169" width="30.5" style="338" customWidth="1"/>
    <col min="7170" max="7171" width="9.75" style="338" bestFit="1" customWidth="1"/>
    <col min="7172" max="7424" width="9" style="338"/>
    <col min="7425" max="7425" width="30.5" style="338" customWidth="1"/>
    <col min="7426" max="7427" width="9.75" style="338" bestFit="1" customWidth="1"/>
    <col min="7428" max="7680" width="9" style="338"/>
    <col min="7681" max="7681" width="30.5" style="338" customWidth="1"/>
    <col min="7682" max="7683" width="9.75" style="338" bestFit="1" customWidth="1"/>
    <col min="7684" max="7936" width="9" style="338"/>
    <col min="7937" max="7937" width="30.5" style="338" customWidth="1"/>
    <col min="7938" max="7939" width="9.75" style="338" bestFit="1" customWidth="1"/>
    <col min="7940" max="8192" width="9" style="338"/>
    <col min="8193" max="8193" width="30.5" style="338" customWidth="1"/>
    <col min="8194" max="8195" width="9.75" style="338" bestFit="1" customWidth="1"/>
    <col min="8196" max="8448" width="9" style="338"/>
    <col min="8449" max="8449" width="30.5" style="338" customWidth="1"/>
    <col min="8450" max="8451" width="9.75" style="338" bestFit="1" customWidth="1"/>
    <col min="8452" max="8704" width="9" style="338"/>
    <col min="8705" max="8705" width="30.5" style="338" customWidth="1"/>
    <col min="8706" max="8707" width="9.75" style="338" bestFit="1" customWidth="1"/>
    <col min="8708" max="8960" width="9" style="338"/>
    <col min="8961" max="8961" width="30.5" style="338" customWidth="1"/>
    <col min="8962" max="8963" width="9.75" style="338" bestFit="1" customWidth="1"/>
    <col min="8964" max="9216" width="9" style="338"/>
    <col min="9217" max="9217" width="30.5" style="338" customWidth="1"/>
    <col min="9218" max="9219" width="9.75" style="338" bestFit="1" customWidth="1"/>
    <col min="9220" max="9472" width="9" style="338"/>
    <col min="9473" max="9473" width="30.5" style="338" customWidth="1"/>
    <col min="9474" max="9475" width="9.75" style="338" bestFit="1" customWidth="1"/>
    <col min="9476" max="9728" width="9" style="338"/>
    <col min="9729" max="9729" width="30.5" style="338" customWidth="1"/>
    <col min="9730" max="9731" width="9.75" style="338" bestFit="1" customWidth="1"/>
    <col min="9732" max="9984" width="9" style="338"/>
    <col min="9985" max="9985" width="30.5" style="338" customWidth="1"/>
    <col min="9986" max="9987" width="9.75" style="338" bestFit="1" customWidth="1"/>
    <col min="9988" max="10240" width="9" style="338"/>
    <col min="10241" max="10241" width="30.5" style="338" customWidth="1"/>
    <col min="10242" max="10243" width="9.75" style="338" bestFit="1" customWidth="1"/>
    <col min="10244" max="10496" width="9" style="338"/>
    <col min="10497" max="10497" width="30.5" style="338" customWidth="1"/>
    <col min="10498" max="10499" width="9.75" style="338" bestFit="1" customWidth="1"/>
    <col min="10500" max="10752" width="9" style="338"/>
    <col min="10753" max="10753" width="30.5" style="338" customWidth="1"/>
    <col min="10754" max="10755" width="9.75" style="338" bestFit="1" customWidth="1"/>
    <col min="10756" max="11008" width="9" style="338"/>
    <col min="11009" max="11009" width="30.5" style="338" customWidth="1"/>
    <col min="11010" max="11011" width="9.75" style="338" bestFit="1" customWidth="1"/>
    <col min="11012" max="11264" width="9" style="338"/>
    <col min="11265" max="11265" width="30.5" style="338" customWidth="1"/>
    <col min="11266" max="11267" width="9.75" style="338" bestFit="1" customWidth="1"/>
    <col min="11268" max="11520" width="9" style="338"/>
    <col min="11521" max="11521" width="30.5" style="338" customWidth="1"/>
    <col min="11522" max="11523" width="9.75" style="338" bestFit="1" customWidth="1"/>
    <col min="11524" max="11776" width="9" style="338"/>
    <col min="11777" max="11777" width="30.5" style="338" customWidth="1"/>
    <col min="11778" max="11779" width="9.75" style="338" bestFit="1" customWidth="1"/>
    <col min="11780" max="12032" width="9" style="338"/>
    <col min="12033" max="12033" width="30.5" style="338" customWidth="1"/>
    <col min="12034" max="12035" width="9.75" style="338" bestFit="1" customWidth="1"/>
    <col min="12036" max="12288" width="9" style="338"/>
    <col min="12289" max="12289" width="30.5" style="338" customWidth="1"/>
    <col min="12290" max="12291" width="9.75" style="338" bestFit="1" customWidth="1"/>
    <col min="12292" max="12544" width="9" style="338"/>
    <col min="12545" max="12545" width="30.5" style="338" customWidth="1"/>
    <col min="12546" max="12547" width="9.75" style="338" bestFit="1" customWidth="1"/>
    <col min="12548" max="12800" width="9" style="338"/>
    <col min="12801" max="12801" width="30.5" style="338" customWidth="1"/>
    <col min="12802" max="12803" width="9.75" style="338" bestFit="1" customWidth="1"/>
    <col min="12804" max="13056" width="9" style="338"/>
    <col min="13057" max="13057" width="30.5" style="338" customWidth="1"/>
    <col min="13058" max="13059" width="9.75" style="338" bestFit="1" customWidth="1"/>
    <col min="13060" max="13312" width="9" style="338"/>
    <col min="13313" max="13313" width="30.5" style="338" customWidth="1"/>
    <col min="13314" max="13315" width="9.75" style="338" bestFit="1" customWidth="1"/>
    <col min="13316" max="13568" width="9" style="338"/>
    <col min="13569" max="13569" width="30.5" style="338" customWidth="1"/>
    <col min="13570" max="13571" width="9.75" style="338" bestFit="1" customWidth="1"/>
    <col min="13572" max="13824" width="9" style="338"/>
    <col min="13825" max="13825" width="30.5" style="338" customWidth="1"/>
    <col min="13826" max="13827" width="9.75" style="338" bestFit="1" customWidth="1"/>
    <col min="13828" max="14080" width="9" style="338"/>
    <col min="14081" max="14081" width="30.5" style="338" customWidth="1"/>
    <col min="14082" max="14083" width="9.75" style="338" bestFit="1" customWidth="1"/>
    <col min="14084" max="14336" width="9" style="338"/>
    <col min="14337" max="14337" width="30.5" style="338" customWidth="1"/>
    <col min="14338" max="14339" width="9.75" style="338" bestFit="1" customWidth="1"/>
    <col min="14340" max="14592" width="9" style="338"/>
    <col min="14593" max="14593" width="30.5" style="338" customWidth="1"/>
    <col min="14594" max="14595" width="9.75" style="338" bestFit="1" customWidth="1"/>
    <col min="14596" max="14848" width="9" style="338"/>
    <col min="14849" max="14849" width="30.5" style="338" customWidth="1"/>
    <col min="14850" max="14851" width="9.75" style="338" bestFit="1" customWidth="1"/>
    <col min="14852" max="15104" width="9" style="338"/>
    <col min="15105" max="15105" width="30.5" style="338" customWidth="1"/>
    <col min="15106" max="15107" width="9.75" style="338" bestFit="1" customWidth="1"/>
    <col min="15108" max="15360" width="9" style="338"/>
    <col min="15361" max="15361" width="30.5" style="338" customWidth="1"/>
    <col min="15362" max="15363" width="9.75" style="338" bestFit="1" customWidth="1"/>
    <col min="15364" max="15616" width="9" style="338"/>
    <col min="15617" max="15617" width="30.5" style="338" customWidth="1"/>
    <col min="15618" max="15619" width="9.75" style="338" bestFit="1" customWidth="1"/>
    <col min="15620" max="15872" width="9" style="338"/>
    <col min="15873" max="15873" width="30.5" style="338" customWidth="1"/>
    <col min="15874" max="15875" width="9.75" style="338" bestFit="1" customWidth="1"/>
    <col min="15876" max="16128" width="9" style="338"/>
    <col min="16129" max="16129" width="30.5" style="338" customWidth="1"/>
    <col min="16130" max="16131" width="9.75" style="338" bestFit="1" customWidth="1"/>
    <col min="16132" max="16384" width="9" style="338"/>
  </cols>
  <sheetData>
    <row r="1" spans="1:9" ht="18.75" customHeight="1">
      <c r="A1" s="742" t="s">
        <v>4180</v>
      </c>
      <c r="I1" s="599" t="s">
        <v>4181</v>
      </c>
    </row>
    <row r="2" spans="1:9" ht="8.25" customHeight="1">
      <c r="I2" s="600"/>
    </row>
    <row r="3" spans="1:9" ht="22.5">
      <c r="A3" s="743" t="s">
        <v>4182</v>
      </c>
      <c r="B3" s="588" t="s">
        <v>4183</v>
      </c>
      <c r="C3" s="588" t="s">
        <v>4184</v>
      </c>
      <c r="D3" s="588" t="s">
        <v>4185</v>
      </c>
      <c r="E3" s="589" t="s">
        <v>4186</v>
      </c>
      <c r="F3" s="589" t="s">
        <v>4187</v>
      </c>
      <c r="G3" s="588" t="s">
        <v>4188</v>
      </c>
      <c r="H3" s="588" t="s">
        <v>4189</v>
      </c>
      <c r="I3" s="744" t="s">
        <v>4190</v>
      </c>
    </row>
    <row r="4" spans="1:9" ht="6" customHeight="1">
      <c r="B4" s="606"/>
    </row>
    <row r="5" spans="1:9" s="748" customFormat="1">
      <c r="A5" s="745" t="s">
        <v>4191</v>
      </c>
      <c r="B5" s="746">
        <v>147912</v>
      </c>
      <c r="C5" s="746">
        <v>122459</v>
      </c>
      <c r="D5" s="746">
        <v>9658</v>
      </c>
      <c r="E5" s="746">
        <v>2473</v>
      </c>
      <c r="F5" s="746">
        <v>7809</v>
      </c>
      <c r="G5" s="746">
        <v>3327</v>
      </c>
      <c r="H5" s="746">
        <v>116</v>
      </c>
      <c r="I5" s="747">
        <v>2070</v>
      </c>
    </row>
    <row r="6" spans="1:9">
      <c r="A6" s="749" t="s">
        <v>4192</v>
      </c>
      <c r="B6" s="750">
        <v>3316</v>
      </c>
      <c r="C6" s="750">
        <v>1046</v>
      </c>
      <c r="D6" s="751">
        <v>117</v>
      </c>
      <c r="E6" s="751">
        <v>116</v>
      </c>
      <c r="F6" s="751">
        <v>1330</v>
      </c>
      <c r="G6" s="751">
        <v>698</v>
      </c>
      <c r="H6" s="752" t="s">
        <v>3897</v>
      </c>
      <c r="I6" s="753">
        <v>9</v>
      </c>
    </row>
    <row r="7" spans="1:9">
      <c r="A7" s="749" t="s">
        <v>4193</v>
      </c>
      <c r="B7" s="750">
        <v>388</v>
      </c>
      <c r="C7" s="750">
        <v>187</v>
      </c>
      <c r="D7" s="751">
        <v>23</v>
      </c>
      <c r="E7" s="751">
        <v>38</v>
      </c>
      <c r="F7" s="751">
        <v>67</v>
      </c>
      <c r="G7" s="751">
        <v>72</v>
      </c>
      <c r="H7" s="752" t="s">
        <v>3897</v>
      </c>
      <c r="I7" s="753">
        <v>1</v>
      </c>
    </row>
    <row r="8" spans="1:9">
      <c r="A8" s="749" t="s">
        <v>4194</v>
      </c>
      <c r="B8" s="750">
        <v>83</v>
      </c>
      <c r="C8" s="750">
        <v>72</v>
      </c>
      <c r="D8" s="751">
        <v>11</v>
      </c>
      <c r="E8" s="751" t="s">
        <v>3897</v>
      </c>
      <c r="F8" s="751" t="s">
        <v>3897</v>
      </c>
      <c r="G8" s="751" t="s">
        <v>3897</v>
      </c>
      <c r="H8" s="752" t="s">
        <v>3897</v>
      </c>
      <c r="I8" s="752" t="s">
        <v>3897</v>
      </c>
    </row>
    <row r="9" spans="1:9">
      <c r="A9" s="749" t="s">
        <v>4195</v>
      </c>
      <c r="B9" s="750">
        <v>18959</v>
      </c>
      <c r="C9" s="750">
        <v>13776</v>
      </c>
      <c r="D9" s="751">
        <v>2838</v>
      </c>
      <c r="E9" s="754">
        <v>447</v>
      </c>
      <c r="F9" s="751">
        <v>1357</v>
      </c>
      <c r="G9" s="754">
        <v>381</v>
      </c>
      <c r="H9" s="752" t="s">
        <v>3897</v>
      </c>
      <c r="I9" s="753">
        <v>160</v>
      </c>
    </row>
    <row r="10" spans="1:9">
      <c r="A10" s="749" t="s">
        <v>4196</v>
      </c>
      <c r="B10" s="750">
        <v>25967</v>
      </c>
      <c r="C10" s="755">
        <v>23952</v>
      </c>
      <c r="D10" s="751">
        <v>1145</v>
      </c>
      <c r="E10" s="751">
        <v>95</v>
      </c>
      <c r="F10" s="751">
        <v>358</v>
      </c>
      <c r="G10" s="751">
        <v>156</v>
      </c>
      <c r="H10" s="752">
        <v>98</v>
      </c>
      <c r="I10" s="756">
        <v>163</v>
      </c>
    </row>
    <row r="11" spans="1:9">
      <c r="A11" s="749" t="s">
        <v>4197</v>
      </c>
      <c r="B11" s="750">
        <v>1587</v>
      </c>
      <c r="C11" s="750">
        <v>1554</v>
      </c>
      <c r="D11" s="751">
        <v>25</v>
      </c>
      <c r="E11" s="752" t="s">
        <v>3897</v>
      </c>
      <c r="F11" s="752">
        <v>3</v>
      </c>
      <c r="G11" s="752" t="s">
        <v>3897</v>
      </c>
      <c r="H11" s="752" t="s">
        <v>3897</v>
      </c>
      <c r="I11" s="756">
        <v>5</v>
      </c>
    </row>
    <row r="12" spans="1:9">
      <c r="A12" s="749" t="s">
        <v>4198</v>
      </c>
      <c r="B12" s="750">
        <v>1435</v>
      </c>
      <c r="C12" s="750">
        <v>1223</v>
      </c>
      <c r="D12" s="751">
        <v>96</v>
      </c>
      <c r="E12" s="754">
        <v>9</v>
      </c>
      <c r="F12" s="754">
        <v>88</v>
      </c>
      <c r="G12" s="754">
        <v>11</v>
      </c>
      <c r="H12" s="752" t="s">
        <v>3897</v>
      </c>
      <c r="I12" s="756">
        <v>8</v>
      </c>
    </row>
    <row r="13" spans="1:9">
      <c r="A13" s="757" t="s">
        <v>4199</v>
      </c>
      <c r="B13" s="750">
        <v>7516</v>
      </c>
      <c r="C13" s="750">
        <v>6947</v>
      </c>
      <c r="D13" s="751">
        <v>319</v>
      </c>
      <c r="E13" s="751">
        <v>29</v>
      </c>
      <c r="F13" s="751">
        <v>131</v>
      </c>
      <c r="G13" s="751">
        <v>19</v>
      </c>
      <c r="H13" s="752" t="s">
        <v>3897</v>
      </c>
      <c r="I13" s="756">
        <v>71</v>
      </c>
    </row>
    <row r="14" spans="1:9">
      <c r="A14" s="757" t="s">
        <v>4200</v>
      </c>
      <c r="B14" s="750">
        <v>21567</v>
      </c>
      <c r="C14" s="750">
        <v>17857</v>
      </c>
      <c r="D14" s="751">
        <v>1815</v>
      </c>
      <c r="E14" s="751">
        <v>352</v>
      </c>
      <c r="F14" s="751">
        <v>876</v>
      </c>
      <c r="G14" s="751">
        <v>537</v>
      </c>
      <c r="H14" s="752" t="s">
        <v>3897</v>
      </c>
      <c r="I14" s="756">
        <v>130</v>
      </c>
    </row>
    <row r="15" spans="1:9">
      <c r="A15" s="757" t="s">
        <v>4201</v>
      </c>
      <c r="B15" s="750">
        <v>2431</v>
      </c>
      <c r="C15" s="750">
        <v>2141</v>
      </c>
      <c r="D15" s="751">
        <v>183</v>
      </c>
      <c r="E15" s="751">
        <v>16</v>
      </c>
      <c r="F15" s="751">
        <v>73</v>
      </c>
      <c r="G15" s="751">
        <v>12</v>
      </c>
      <c r="H15" s="752" t="s">
        <v>3897</v>
      </c>
      <c r="I15" s="756">
        <v>6</v>
      </c>
    </row>
    <row r="16" spans="1:9">
      <c r="A16" s="757" t="s">
        <v>4202</v>
      </c>
      <c r="B16" s="750">
        <v>2176</v>
      </c>
      <c r="C16" s="750">
        <v>1371</v>
      </c>
      <c r="D16" s="751">
        <v>466</v>
      </c>
      <c r="E16" s="751">
        <v>43</v>
      </c>
      <c r="F16" s="751">
        <v>216</v>
      </c>
      <c r="G16" s="751">
        <v>73</v>
      </c>
      <c r="H16" s="752" t="s">
        <v>3897</v>
      </c>
      <c r="I16" s="756">
        <v>7</v>
      </c>
    </row>
    <row r="17" spans="1:9">
      <c r="A17" s="757" t="s">
        <v>4203</v>
      </c>
      <c r="B17" s="750">
        <v>4226</v>
      </c>
      <c r="C17" s="750">
        <v>2990</v>
      </c>
      <c r="D17" s="751">
        <v>454</v>
      </c>
      <c r="E17" s="751">
        <v>158</v>
      </c>
      <c r="F17" s="751">
        <v>463</v>
      </c>
      <c r="G17" s="751">
        <v>147</v>
      </c>
      <c r="H17" s="752" t="s">
        <v>3897</v>
      </c>
      <c r="I17" s="756">
        <v>14</v>
      </c>
    </row>
    <row r="18" spans="1:9">
      <c r="A18" s="757" t="s">
        <v>4204</v>
      </c>
      <c r="B18" s="750">
        <v>7580</v>
      </c>
      <c r="C18" s="750">
        <v>5885</v>
      </c>
      <c r="D18" s="751">
        <v>375</v>
      </c>
      <c r="E18" s="751">
        <v>400</v>
      </c>
      <c r="F18" s="751">
        <v>472</v>
      </c>
      <c r="G18" s="751">
        <v>406</v>
      </c>
      <c r="H18" s="752" t="s">
        <v>3897</v>
      </c>
      <c r="I18" s="756">
        <v>42</v>
      </c>
    </row>
    <row r="19" spans="1:9">
      <c r="A19" s="757" t="s">
        <v>4205</v>
      </c>
      <c r="B19" s="750">
        <v>5721</v>
      </c>
      <c r="C19" s="750">
        <v>3887</v>
      </c>
      <c r="D19" s="751">
        <v>290</v>
      </c>
      <c r="E19" s="751">
        <v>267</v>
      </c>
      <c r="F19" s="751">
        <v>911</v>
      </c>
      <c r="G19" s="751">
        <v>326</v>
      </c>
      <c r="H19" s="752">
        <v>4</v>
      </c>
      <c r="I19" s="756">
        <v>36</v>
      </c>
    </row>
    <row r="20" spans="1:9">
      <c r="A20" s="757" t="s">
        <v>4206</v>
      </c>
      <c r="B20" s="750">
        <v>6479</v>
      </c>
      <c r="C20" s="750">
        <v>5893</v>
      </c>
      <c r="D20" s="751">
        <v>97</v>
      </c>
      <c r="E20" s="751">
        <v>72</v>
      </c>
      <c r="F20" s="751">
        <v>342</v>
      </c>
      <c r="G20" s="751">
        <v>50</v>
      </c>
      <c r="H20" s="752" t="s">
        <v>3897</v>
      </c>
      <c r="I20" s="756">
        <v>25</v>
      </c>
    </row>
    <row r="21" spans="1:9">
      <c r="A21" s="757" t="s">
        <v>4207</v>
      </c>
      <c r="B21" s="750">
        <v>20110</v>
      </c>
      <c r="C21" s="750">
        <v>18540</v>
      </c>
      <c r="D21" s="751">
        <v>619</v>
      </c>
      <c r="E21" s="751">
        <v>289</v>
      </c>
      <c r="F21" s="751">
        <v>299</v>
      </c>
      <c r="G21" s="751">
        <v>243</v>
      </c>
      <c r="H21" s="752" t="s">
        <v>3897</v>
      </c>
      <c r="I21" s="756">
        <v>120</v>
      </c>
    </row>
    <row r="22" spans="1:9">
      <c r="A22" s="757" t="s">
        <v>4208</v>
      </c>
      <c r="B22" s="750">
        <v>904</v>
      </c>
      <c r="C22" s="750">
        <v>870</v>
      </c>
      <c r="D22" s="751">
        <v>16</v>
      </c>
      <c r="E22" s="751">
        <v>8</v>
      </c>
      <c r="F22" s="751">
        <v>3</v>
      </c>
      <c r="G22" s="751" t="s">
        <v>3897</v>
      </c>
      <c r="H22" s="752" t="s">
        <v>3897</v>
      </c>
      <c r="I22" s="756">
        <v>7</v>
      </c>
    </row>
    <row r="23" spans="1:9">
      <c r="A23" s="758" t="s">
        <v>4209</v>
      </c>
      <c r="B23" s="750">
        <v>10263</v>
      </c>
      <c r="C23" s="750">
        <v>8730</v>
      </c>
      <c r="D23" s="754">
        <v>724</v>
      </c>
      <c r="E23" s="754">
        <v>86</v>
      </c>
      <c r="F23" s="754">
        <v>525</v>
      </c>
      <c r="G23" s="754">
        <v>104</v>
      </c>
      <c r="H23" s="752">
        <v>14</v>
      </c>
      <c r="I23" s="756">
        <v>80</v>
      </c>
    </row>
    <row r="24" spans="1:9">
      <c r="A24" s="757" t="s">
        <v>4210</v>
      </c>
      <c r="B24" s="750">
        <v>3911</v>
      </c>
      <c r="C24" s="750">
        <v>3911</v>
      </c>
      <c r="D24" s="752" t="s">
        <v>3897</v>
      </c>
      <c r="E24" s="752" t="s">
        <v>3897</v>
      </c>
      <c r="F24" s="752" t="s">
        <v>3897</v>
      </c>
      <c r="G24" s="752" t="s">
        <v>3897</v>
      </c>
      <c r="H24" s="752" t="s">
        <v>3897</v>
      </c>
      <c r="I24" s="752" t="s">
        <v>3897</v>
      </c>
    </row>
    <row r="25" spans="1:9">
      <c r="A25" s="757" t="s">
        <v>4211</v>
      </c>
      <c r="B25" s="750">
        <v>3293</v>
      </c>
      <c r="C25" s="750">
        <v>1627</v>
      </c>
      <c r="D25" s="751">
        <v>45</v>
      </c>
      <c r="E25" s="751">
        <v>48</v>
      </c>
      <c r="F25" s="751">
        <v>295</v>
      </c>
      <c r="G25" s="751">
        <v>92</v>
      </c>
      <c r="H25" s="752" t="s">
        <v>3897</v>
      </c>
      <c r="I25" s="756">
        <v>1186</v>
      </c>
    </row>
    <row r="26" spans="1:9">
      <c r="A26" s="749" t="s">
        <v>4212</v>
      </c>
      <c r="B26" s="759"/>
      <c r="C26" s="755"/>
      <c r="D26" s="754"/>
      <c r="E26" s="754"/>
      <c r="F26" s="754"/>
      <c r="G26" s="754"/>
      <c r="H26" s="752"/>
      <c r="I26" s="756"/>
    </row>
    <row r="27" spans="1:9">
      <c r="A27" s="749" t="s">
        <v>4213</v>
      </c>
      <c r="B27" s="760">
        <v>3704</v>
      </c>
      <c r="C27" s="750">
        <v>1233</v>
      </c>
      <c r="D27" s="751">
        <v>140</v>
      </c>
      <c r="E27" s="751">
        <v>154</v>
      </c>
      <c r="F27" s="751">
        <v>1397</v>
      </c>
      <c r="G27" s="751">
        <v>770</v>
      </c>
      <c r="H27" s="752" t="s">
        <v>3897</v>
      </c>
      <c r="I27" s="756">
        <v>10</v>
      </c>
    </row>
    <row r="28" spans="1:9">
      <c r="A28" s="749" t="s">
        <v>4214</v>
      </c>
      <c r="B28" s="760">
        <v>45009</v>
      </c>
      <c r="C28" s="750">
        <v>37800</v>
      </c>
      <c r="D28" s="751">
        <v>3994</v>
      </c>
      <c r="E28" s="751">
        <v>542</v>
      </c>
      <c r="F28" s="751">
        <v>1715</v>
      </c>
      <c r="G28" s="751">
        <v>537</v>
      </c>
      <c r="H28" s="761">
        <v>98</v>
      </c>
      <c r="I28" s="756">
        <v>323</v>
      </c>
    </row>
    <row r="29" spans="1:9">
      <c r="A29" s="749" t="s">
        <v>4215</v>
      </c>
      <c r="B29" s="760">
        <v>95906</v>
      </c>
      <c r="C29" s="750">
        <v>81799</v>
      </c>
      <c r="D29" s="751">
        <v>5479</v>
      </c>
      <c r="E29" s="751">
        <v>1729</v>
      </c>
      <c r="F29" s="751">
        <v>4402</v>
      </c>
      <c r="G29" s="751">
        <v>1928</v>
      </c>
      <c r="H29" s="761">
        <v>18</v>
      </c>
      <c r="I29" s="756">
        <v>551</v>
      </c>
    </row>
    <row r="30" spans="1:9">
      <c r="A30" s="432"/>
      <c r="B30" s="762"/>
      <c r="C30" s="756"/>
      <c r="D30" s="756"/>
      <c r="E30" s="756"/>
      <c r="F30" s="756"/>
      <c r="G30" s="756"/>
      <c r="H30" s="756"/>
      <c r="I30" s="763"/>
    </row>
    <row r="31" spans="1:9" s="748" customFormat="1">
      <c r="A31" s="745" t="s">
        <v>57</v>
      </c>
      <c r="B31" s="746">
        <v>84196</v>
      </c>
      <c r="C31" s="746">
        <v>67515</v>
      </c>
      <c r="D31" s="746">
        <v>7050</v>
      </c>
      <c r="E31" s="746">
        <v>1949</v>
      </c>
      <c r="F31" s="746">
        <v>5730</v>
      </c>
      <c r="G31" s="746">
        <v>627</v>
      </c>
      <c r="H31" s="746">
        <v>12</v>
      </c>
      <c r="I31" s="763">
        <v>1313</v>
      </c>
    </row>
    <row r="32" spans="1:9">
      <c r="A32" s="749" t="s">
        <v>4192</v>
      </c>
      <c r="B32" s="750">
        <v>2034</v>
      </c>
      <c r="C32" s="750">
        <v>535</v>
      </c>
      <c r="D32" s="751">
        <v>92</v>
      </c>
      <c r="E32" s="751">
        <v>107</v>
      </c>
      <c r="F32" s="751">
        <v>1215</v>
      </c>
      <c r="G32" s="751">
        <v>77</v>
      </c>
      <c r="H32" s="764" t="s">
        <v>3897</v>
      </c>
      <c r="I32" s="756">
        <v>8</v>
      </c>
    </row>
    <row r="33" spans="1:9">
      <c r="A33" s="749" t="s">
        <v>4193</v>
      </c>
      <c r="B33" s="750">
        <v>297</v>
      </c>
      <c r="C33" s="750">
        <v>161</v>
      </c>
      <c r="D33" s="751">
        <v>13</v>
      </c>
      <c r="E33" s="751">
        <v>36</v>
      </c>
      <c r="F33" s="751">
        <v>66</v>
      </c>
      <c r="G33" s="751">
        <v>20</v>
      </c>
      <c r="H33" s="764" t="s">
        <v>3897</v>
      </c>
      <c r="I33" s="756">
        <v>1</v>
      </c>
    </row>
    <row r="34" spans="1:9">
      <c r="A34" s="749" t="s">
        <v>4194</v>
      </c>
      <c r="B34" s="750">
        <v>71</v>
      </c>
      <c r="C34" s="750">
        <v>63</v>
      </c>
      <c r="D34" s="751">
        <v>8</v>
      </c>
      <c r="E34" s="751" t="s">
        <v>3897</v>
      </c>
      <c r="F34" s="751" t="s">
        <v>3897</v>
      </c>
      <c r="G34" s="751" t="s">
        <v>3897</v>
      </c>
      <c r="H34" s="764" t="s">
        <v>3897</v>
      </c>
      <c r="I34" s="752" t="s">
        <v>3897</v>
      </c>
    </row>
    <row r="35" spans="1:9">
      <c r="A35" s="749" t="s">
        <v>4195</v>
      </c>
      <c r="B35" s="750">
        <v>15782</v>
      </c>
      <c r="C35" s="750">
        <v>11516</v>
      </c>
      <c r="D35" s="751">
        <v>2198</v>
      </c>
      <c r="E35" s="754">
        <v>436</v>
      </c>
      <c r="F35" s="751">
        <v>1346</v>
      </c>
      <c r="G35" s="754">
        <v>138</v>
      </c>
      <c r="H35" s="764" t="s">
        <v>3897</v>
      </c>
      <c r="I35" s="756">
        <v>148</v>
      </c>
    </row>
    <row r="36" spans="1:9">
      <c r="A36" s="749" t="s">
        <v>4196</v>
      </c>
      <c r="B36" s="752">
        <v>18712</v>
      </c>
      <c r="C36" s="750">
        <v>17279</v>
      </c>
      <c r="D36" s="751">
        <v>897</v>
      </c>
      <c r="E36" s="751">
        <v>84</v>
      </c>
      <c r="F36" s="751">
        <v>280</v>
      </c>
      <c r="G36" s="751">
        <v>42</v>
      </c>
      <c r="H36" s="764">
        <v>11</v>
      </c>
      <c r="I36" s="756">
        <v>119</v>
      </c>
    </row>
    <row r="37" spans="1:9">
      <c r="A37" s="749" t="s">
        <v>4197</v>
      </c>
      <c r="B37" s="750">
        <v>1390</v>
      </c>
      <c r="C37" s="750">
        <v>1363</v>
      </c>
      <c r="D37" s="751">
        <v>21</v>
      </c>
      <c r="E37" s="764" t="s">
        <v>3897</v>
      </c>
      <c r="F37" s="764">
        <v>1</v>
      </c>
      <c r="G37" s="764" t="s">
        <v>3897</v>
      </c>
      <c r="H37" s="764" t="s">
        <v>3897</v>
      </c>
      <c r="I37" s="756">
        <v>5</v>
      </c>
    </row>
    <row r="38" spans="1:9">
      <c r="A38" s="749" t="s">
        <v>4198</v>
      </c>
      <c r="B38" s="750">
        <v>969</v>
      </c>
      <c r="C38" s="750">
        <v>816</v>
      </c>
      <c r="D38" s="751">
        <v>73</v>
      </c>
      <c r="E38" s="754">
        <v>8</v>
      </c>
      <c r="F38" s="754">
        <v>65</v>
      </c>
      <c r="G38" s="754" t="s">
        <v>3897</v>
      </c>
      <c r="H38" s="764" t="s">
        <v>3897</v>
      </c>
      <c r="I38" s="756">
        <v>7</v>
      </c>
    </row>
    <row r="39" spans="1:9">
      <c r="A39" s="757" t="s">
        <v>4199</v>
      </c>
      <c r="B39" s="750">
        <v>6225</v>
      </c>
      <c r="C39" s="750">
        <v>5759</v>
      </c>
      <c r="D39" s="751">
        <v>258</v>
      </c>
      <c r="E39" s="751">
        <v>27</v>
      </c>
      <c r="F39" s="751">
        <v>116</v>
      </c>
      <c r="G39" s="751">
        <v>2</v>
      </c>
      <c r="H39" s="764" t="s">
        <v>3897</v>
      </c>
      <c r="I39" s="756">
        <v>63</v>
      </c>
    </row>
    <row r="40" spans="1:9">
      <c r="A40" s="757" t="s">
        <v>4200</v>
      </c>
      <c r="B40" s="750">
        <v>9501</v>
      </c>
      <c r="C40" s="750">
        <v>7255</v>
      </c>
      <c r="D40" s="751">
        <v>1255</v>
      </c>
      <c r="E40" s="751">
        <v>276</v>
      </c>
      <c r="F40" s="751">
        <v>560</v>
      </c>
      <c r="G40" s="751">
        <v>91</v>
      </c>
      <c r="H40" s="764" t="s">
        <v>3897</v>
      </c>
      <c r="I40" s="756">
        <v>64</v>
      </c>
    </row>
    <row r="41" spans="1:9">
      <c r="A41" s="757" t="s">
        <v>4201</v>
      </c>
      <c r="B41" s="750">
        <v>965</v>
      </c>
      <c r="C41" s="750">
        <v>766</v>
      </c>
      <c r="D41" s="751">
        <v>134</v>
      </c>
      <c r="E41" s="751">
        <v>11</v>
      </c>
      <c r="F41" s="751">
        <v>50</v>
      </c>
      <c r="G41" s="751">
        <v>4</v>
      </c>
      <c r="H41" s="764" t="s">
        <v>3897</v>
      </c>
      <c r="I41" s="752" t="s">
        <v>3897</v>
      </c>
    </row>
    <row r="42" spans="1:9">
      <c r="A42" s="757" t="s">
        <v>4202</v>
      </c>
      <c r="B42" s="750">
        <v>1258</v>
      </c>
      <c r="C42" s="750">
        <v>744</v>
      </c>
      <c r="D42" s="751">
        <v>314</v>
      </c>
      <c r="E42" s="751">
        <v>35</v>
      </c>
      <c r="F42" s="751">
        <v>151</v>
      </c>
      <c r="G42" s="751">
        <v>11</v>
      </c>
      <c r="H42" s="764" t="s">
        <v>3897</v>
      </c>
      <c r="I42" s="756">
        <v>3</v>
      </c>
    </row>
    <row r="43" spans="1:9">
      <c r="A43" s="757" t="s">
        <v>4203</v>
      </c>
      <c r="B43" s="750">
        <v>2838</v>
      </c>
      <c r="C43" s="750">
        <v>1937</v>
      </c>
      <c r="D43" s="751">
        <v>353</v>
      </c>
      <c r="E43" s="751">
        <v>149</v>
      </c>
      <c r="F43" s="751">
        <v>373</v>
      </c>
      <c r="G43" s="751">
        <v>20</v>
      </c>
      <c r="H43" s="764" t="s">
        <v>3897</v>
      </c>
      <c r="I43" s="756">
        <v>6</v>
      </c>
    </row>
    <row r="44" spans="1:9">
      <c r="A44" s="757" t="s">
        <v>4204</v>
      </c>
      <c r="B44" s="750">
        <v>2366</v>
      </c>
      <c r="C44" s="750">
        <v>1562</v>
      </c>
      <c r="D44" s="751">
        <v>231</v>
      </c>
      <c r="E44" s="751">
        <v>230</v>
      </c>
      <c r="F44" s="751">
        <v>243</v>
      </c>
      <c r="G44" s="751">
        <v>77</v>
      </c>
      <c r="H44" s="764" t="s">
        <v>3897</v>
      </c>
      <c r="I44" s="756">
        <v>23</v>
      </c>
    </row>
    <row r="45" spans="1:9">
      <c r="A45" s="757" t="s">
        <v>4205</v>
      </c>
      <c r="B45" s="750">
        <v>2116</v>
      </c>
      <c r="C45" s="750">
        <v>1363</v>
      </c>
      <c r="D45" s="751">
        <v>175</v>
      </c>
      <c r="E45" s="751">
        <v>152</v>
      </c>
      <c r="F45" s="751">
        <v>351</v>
      </c>
      <c r="G45" s="751">
        <v>61</v>
      </c>
      <c r="H45" s="764" t="s">
        <v>3897</v>
      </c>
      <c r="I45" s="756">
        <v>14</v>
      </c>
    </row>
    <row r="46" spans="1:9">
      <c r="A46" s="757" t="s">
        <v>4206</v>
      </c>
      <c r="B46" s="750">
        <v>2725</v>
      </c>
      <c r="C46" s="750">
        <v>2510</v>
      </c>
      <c r="D46" s="751">
        <v>64</v>
      </c>
      <c r="E46" s="751">
        <v>27</v>
      </c>
      <c r="F46" s="751">
        <v>105</v>
      </c>
      <c r="G46" s="751">
        <v>10</v>
      </c>
      <c r="H46" s="764" t="s">
        <v>3897</v>
      </c>
      <c r="I46" s="756">
        <v>9</v>
      </c>
    </row>
    <row r="47" spans="1:9">
      <c r="A47" s="757" t="s">
        <v>4207</v>
      </c>
      <c r="B47" s="750">
        <v>4701</v>
      </c>
      <c r="C47" s="750">
        <v>3808</v>
      </c>
      <c r="D47" s="751">
        <v>350</v>
      </c>
      <c r="E47" s="751">
        <v>259</v>
      </c>
      <c r="F47" s="751">
        <v>226</v>
      </c>
      <c r="G47" s="754">
        <v>29</v>
      </c>
      <c r="H47" s="764" t="s">
        <v>3897</v>
      </c>
      <c r="I47" s="756">
        <v>29</v>
      </c>
    </row>
    <row r="48" spans="1:9">
      <c r="A48" s="757" t="s">
        <v>4208</v>
      </c>
      <c r="B48" s="750">
        <v>530</v>
      </c>
      <c r="C48" s="750">
        <v>509</v>
      </c>
      <c r="D48" s="751">
        <v>14</v>
      </c>
      <c r="E48" s="751">
        <v>1</v>
      </c>
      <c r="F48" s="751">
        <v>1</v>
      </c>
      <c r="G48" s="751" t="s">
        <v>3897</v>
      </c>
      <c r="H48" s="764" t="s">
        <v>3897</v>
      </c>
      <c r="I48" s="756">
        <v>5</v>
      </c>
    </row>
    <row r="49" spans="1:36">
      <c r="A49" s="758" t="s">
        <v>4209</v>
      </c>
      <c r="B49" s="750">
        <v>6995</v>
      </c>
      <c r="C49" s="750">
        <v>5883</v>
      </c>
      <c r="D49" s="754">
        <v>564</v>
      </c>
      <c r="E49" s="754">
        <v>78</v>
      </c>
      <c r="F49" s="754">
        <v>381</v>
      </c>
      <c r="G49" s="754">
        <v>31</v>
      </c>
      <c r="H49" s="764">
        <v>1</v>
      </c>
      <c r="I49" s="756">
        <v>57</v>
      </c>
    </row>
    <row r="50" spans="1:36">
      <c r="A50" s="757" t="s">
        <v>4210</v>
      </c>
      <c r="B50" s="750">
        <v>2775</v>
      </c>
      <c r="C50" s="750">
        <v>2775</v>
      </c>
      <c r="D50" s="764" t="s">
        <v>3897</v>
      </c>
      <c r="E50" s="764" t="s">
        <v>3897</v>
      </c>
      <c r="F50" s="764" t="s">
        <v>3897</v>
      </c>
      <c r="G50" s="764" t="s">
        <v>3897</v>
      </c>
      <c r="H50" s="764" t="s">
        <v>3897</v>
      </c>
      <c r="I50" s="752" t="s">
        <v>3897</v>
      </c>
    </row>
    <row r="51" spans="1:36">
      <c r="A51" s="757" t="s">
        <v>4211</v>
      </c>
      <c r="B51" s="750">
        <v>1946</v>
      </c>
      <c r="C51" s="750">
        <v>911</v>
      </c>
      <c r="D51" s="751">
        <v>36</v>
      </c>
      <c r="E51" s="751">
        <v>33</v>
      </c>
      <c r="F51" s="751">
        <v>200</v>
      </c>
      <c r="G51" s="751">
        <v>14</v>
      </c>
      <c r="H51" s="764" t="s">
        <v>3897</v>
      </c>
      <c r="I51" s="756">
        <v>752</v>
      </c>
    </row>
    <row r="52" spans="1:36">
      <c r="A52" s="749" t="s">
        <v>4212</v>
      </c>
      <c r="B52" s="755"/>
      <c r="C52" s="755"/>
      <c r="D52" s="754"/>
      <c r="E52" s="754"/>
      <c r="F52" s="754"/>
      <c r="G52" s="754"/>
      <c r="H52" s="764"/>
      <c r="I52" s="756"/>
    </row>
    <row r="53" spans="1:36">
      <c r="A53" s="749" t="s">
        <v>4213</v>
      </c>
      <c r="B53" s="750">
        <v>2331</v>
      </c>
      <c r="C53" s="750">
        <v>696</v>
      </c>
      <c r="D53" s="751">
        <v>105</v>
      </c>
      <c r="E53" s="751">
        <v>143</v>
      </c>
      <c r="F53" s="751">
        <v>1281</v>
      </c>
      <c r="G53" s="751">
        <v>97</v>
      </c>
      <c r="H53" s="764" t="s">
        <v>3897</v>
      </c>
      <c r="I53" s="756">
        <v>9</v>
      </c>
    </row>
    <row r="54" spans="1:36">
      <c r="A54" s="749" t="s">
        <v>4214</v>
      </c>
      <c r="B54" s="750">
        <v>34565</v>
      </c>
      <c r="C54" s="750">
        <v>28858</v>
      </c>
      <c r="D54" s="751">
        <v>3103</v>
      </c>
      <c r="E54" s="751">
        <v>520</v>
      </c>
      <c r="F54" s="751">
        <v>1626</v>
      </c>
      <c r="G54" s="751">
        <v>180</v>
      </c>
      <c r="H54" s="765">
        <v>11</v>
      </c>
      <c r="I54" s="756">
        <v>267</v>
      </c>
    </row>
    <row r="55" spans="1:36">
      <c r="A55" s="749" t="s">
        <v>4215</v>
      </c>
      <c r="B55" s="750">
        <v>45354</v>
      </c>
      <c r="C55" s="750">
        <v>37050</v>
      </c>
      <c r="D55" s="751">
        <v>3806</v>
      </c>
      <c r="E55" s="751">
        <v>1253</v>
      </c>
      <c r="F55" s="751">
        <v>2623</v>
      </c>
      <c r="G55" s="751">
        <v>336</v>
      </c>
      <c r="H55" s="765">
        <v>1</v>
      </c>
      <c r="I55" s="756">
        <v>285</v>
      </c>
    </row>
    <row r="56" spans="1:36">
      <c r="A56" s="432"/>
      <c r="B56" s="762"/>
      <c r="C56" s="762"/>
      <c r="D56" s="762"/>
      <c r="E56" s="762"/>
      <c r="F56" s="762"/>
      <c r="G56" s="762"/>
      <c r="H56" s="762"/>
      <c r="I56" s="763"/>
    </row>
    <row r="57" spans="1:36" s="748" customFormat="1">
      <c r="A57" s="745" t="s">
        <v>58</v>
      </c>
      <c r="B57" s="746">
        <v>63716</v>
      </c>
      <c r="C57" s="746">
        <v>54944</v>
      </c>
      <c r="D57" s="746">
        <v>2608</v>
      </c>
      <c r="E57" s="746">
        <v>524</v>
      </c>
      <c r="F57" s="746">
        <v>2079</v>
      </c>
      <c r="G57" s="746">
        <v>2700</v>
      </c>
      <c r="H57" s="746">
        <v>104</v>
      </c>
      <c r="I57" s="763">
        <v>757</v>
      </c>
      <c r="J57" s="766"/>
      <c r="K57" s="766"/>
      <c r="L57" s="766"/>
      <c r="M57" s="766"/>
      <c r="N57" s="766"/>
      <c r="O57" s="766"/>
      <c r="P57" s="766"/>
      <c r="Q57" s="766"/>
      <c r="R57" s="766"/>
      <c r="S57" s="766"/>
      <c r="T57" s="766"/>
      <c r="U57" s="766"/>
      <c r="V57" s="766"/>
      <c r="W57" s="766"/>
      <c r="X57" s="766"/>
      <c r="Y57" s="766"/>
      <c r="Z57" s="766"/>
      <c r="AA57" s="766"/>
      <c r="AB57" s="766"/>
      <c r="AC57" s="766"/>
      <c r="AD57" s="766"/>
      <c r="AE57" s="766"/>
      <c r="AF57" s="766"/>
      <c r="AG57" s="766"/>
      <c r="AH57" s="766"/>
      <c r="AI57" s="766"/>
      <c r="AJ57" s="766"/>
    </row>
    <row r="58" spans="1:36">
      <c r="A58" s="749" t="s">
        <v>4192</v>
      </c>
      <c r="B58" s="750">
        <v>1282</v>
      </c>
      <c r="C58" s="750">
        <v>511</v>
      </c>
      <c r="D58" s="751">
        <v>25</v>
      </c>
      <c r="E58" s="761">
        <v>9</v>
      </c>
      <c r="F58" s="761">
        <v>115</v>
      </c>
      <c r="G58" s="751">
        <v>621</v>
      </c>
      <c r="H58" s="752" t="s">
        <v>3897</v>
      </c>
      <c r="I58" s="756">
        <v>1</v>
      </c>
      <c r="J58" s="767"/>
      <c r="K58" s="767"/>
      <c r="L58" s="767"/>
      <c r="M58" s="767"/>
      <c r="N58" s="767"/>
      <c r="O58" s="767"/>
      <c r="P58" s="767"/>
      <c r="Q58" s="767"/>
      <c r="R58" s="767"/>
      <c r="S58" s="767"/>
      <c r="T58" s="767"/>
      <c r="U58" s="767"/>
      <c r="V58" s="767"/>
      <c r="W58" s="767"/>
      <c r="X58" s="767"/>
      <c r="Y58" s="767"/>
      <c r="Z58" s="767"/>
      <c r="AA58" s="767"/>
      <c r="AB58" s="767"/>
      <c r="AC58" s="767"/>
      <c r="AD58" s="767"/>
      <c r="AE58" s="767"/>
      <c r="AF58" s="767"/>
      <c r="AG58" s="767"/>
      <c r="AH58" s="767"/>
      <c r="AI58" s="767"/>
      <c r="AJ58" s="767"/>
    </row>
    <row r="59" spans="1:36">
      <c r="A59" s="749" t="s">
        <v>4193</v>
      </c>
      <c r="B59" s="750">
        <v>91</v>
      </c>
      <c r="C59" s="750">
        <v>26</v>
      </c>
      <c r="D59" s="751">
        <v>10</v>
      </c>
      <c r="E59" s="752">
        <v>2</v>
      </c>
      <c r="F59" s="761">
        <v>1</v>
      </c>
      <c r="G59" s="751">
        <v>52</v>
      </c>
      <c r="H59" s="752" t="s">
        <v>3897</v>
      </c>
      <c r="I59" s="752" t="s">
        <v>3897</v>
      </c>
      <c r="J59" s="767"/>
      <c r="K59" s="767"/>
      <c r="L59" s="767"/>
      <c r="M59" s="767"/>
      <c r="N59" s="767"/>
      <c r="O59" s="767"/>
      <c r="P59" s="767"/>
      <c r="Q59" s="767"/>
      <c r="R59" s="767"/>
      <c r="S59" s="767"/>
      <c r="T59" s="767"/>
      <c r="U59" s="767"/>
      <c r="V59" s="767"/>
      <c r="W59" s="767"/>
      <c r="X59" s="767"/>
      <c r="Y59" s="767"/>
      <c r="Z59" s="767"/>
      <c r="AA59" s="767"/>
      <c r="AB59" s="767"/>
      <c r="AC59" s="767"/>
      <c r="AD59" s="767"/>
      <c r="AE59" s="767"/>
      <c r="AF59" s="767"/>
      <c r="AG59" s="767"/>
      <c r="AH59" s="767"/>
      <c r="AI59" s="767"/>
      <c r="AJ59" s="767"/>
    </row>
    <row r="60" spans="1:36">
      <c r="A60" s="749" t="s">
        <v>4194</v>
      </c>
      <c r="B60" s="750">
        <v>12</v>
      </c>
      <c r="C60" s="750">
        <v>9</v>
      </c>
      <c r="D60" s="751">
        <v>3</v>
      </c>
      <c r="E60" s="752" t="s">
        <v>3897</v>
      </c>
      <c r="F60" s="752" t="s">
        <v>3897</v>
      </c>
      <c r="G60" s="751" t="s">
        <v>3897</v>
      </c>
      <c r="H60" s="752" t="s">
        <v>3897</v>
      </c>
      <c r="I60" s="752" t="s">
        <v>3897</v>
      </c>
      <c r="J60" s="767"/>
      <c r="K60" s="767"/>
      <c r="L60" s="767"/>
      <c r="M60" s="767"/>
      <c r="N60" s="767"/>
      <c r="O60" s="767"/>
      <c r="P60" s="767"/>
      <c r="Q60" s="767"/>
      <c r="R60" s="767"/>
      <c r="S60" s="767"/>
      <c r="T60" s="767"/>
      <c r="U60" s="767"/>
      <c r="V60" s="767"/>
      <c r="W60" s="767"/>
      <c r="X60" s="767"/>
      <c r="Y60" s="767"/>
      <c r="Z60" s="767"/>
      <c r="AA60" s="767"/>
      <c r="AB60" s="767"/>
      <c r="AC60" s="767"/>
      <c r="AD60" s="767"/>
      <c r="AE60" s="767"/>
      <c r="AF60" s="767"/>
      <c r="AG60" s="767"/>
      <c r="AH60" s="767"/>
      <c r="AI60" s="767"/>
      <c r="AJ60" s="767"/>
    </row>
    <row r="61" spans="1:36">
      <c r="A61" s="749" t="s">
        <v>4195</v>
      </c>
      <c r="B61" s="750">
        <v>3177</v>
      </c>
      <c r="C61" s="750">
        <v>2260</v>
      </c>
      <c r="D61" s="751">
        <v>640</v>
      </c>
      <c r="E61" s="752">
        <v>11</v>
      </c>
      <c r="F61" s="752">
        <v>11</v>
      </c>
      <c r="G61" s="754">
        <v>243</v>
      </c>
      <c r="H61" s="752" t="s">
        <v>3897</v>
      </c>
      <c r="I61" s="756">
        <v>12</v>
      </c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767"/>
      <c r="AJ61" s="767"/>
    </row>
    <row r="62" spans="1:36">
      <c r="A62" s="749" t="s">
        <v>4196</v>
      </c>
      <c r="B62" s="750">
        <v>7255</v>
      </c>
      <c r="C62" s="750">
        <v>6673</v>
      </c>
      <c r="D62" s="751">
        <v>248</v>
      </c>
      <c r="E62" s="761">
        <v>11</v>
      </c>
      <c r="F62" s="761">
        <v>78</v>
      </c>
      <c r="G62" s="751">
        <v>114</v>
      </c>
      <c r="H62" s="752">
        <v>87</v>
      </c>
      <c r="I62" s="756">
        <v>44</v>
      </c>
      <c r="J62" s="767"/>
      <c r="K62" s="767"/>
      <c r="L62" s="767"/>
      <c r="M62" s="767"/>
      <c r="N62" s="767"/>
      <c r="O62" s="767"/>
      <c r="P62" s="767"/>
      <c r="Q62" s="767"/>
      <c r="R62" s="767"/>
      <c r="S62" s="767"/>
      <c r="T62" s="767"/>
      <c r="U62" s="767"/>
      <c r="V62" s="767"/>
      <c r="W62" s="767"/>
      <c r="X62" s="767"/>
      <c r="Y62" s="767"/>
      <c r="Z62" s="767"/>
      <c r="AA62" s="767"/>
      <c r="AB62" s="767"/>
      <c r="AC62" s="767"/>
      <c r="AD62" s="767"/>
      <c r="AE62" s="767"/>
      <c r="AF62" s="767"/>
      <c r="AG62" s="767"/>
      <c r="AH62" s="767"/>
      <c r="AI62" s="767"/>
      <c r="AJ62" s="767"/>
    </row>
    <row r="63" spans="1:36">
      <c r="A63" s="749" t="s">
        <v>4197</v>
      </c>
      <c r="B63" s="750">
        <v>197</v>
      </c>
      <c r="C63" s="750">
        <v>191</v>
      </c>
      <c r="D63" s="751">
        <v>4</v>
      </c>
      <c r="E63" s="752" t="s">
        <v>3897</v>
      </c>
      <c r="F63" s="752">
        <v>2</v>
      </c>
      <c r="G63" s="752" t="s">
        <v>3897</v>
      </c>
      <c r="H63" s="752" t="s">
        <v>3897</v>
      </c>
      <c r="I63" s="752" t="s">
        <v>3897</v>
      </c>
      <c r="J63" s="767"/>
      <c r="K63" s="767"/>
      <c r="L63" s="767"/>
      <c r="M63" s="767"/>
      <c r="N63" s="767"/>
      <c r="O63" s="767"/>
      <c r="P63" s="767"/>
      <c r="Q63" s="767"/>
      <c r="R63" s="767"/>
      <c r="S63" s="767"/>
      <c r="T63" s="767"/>
      <c r="U63" s="767"/>
      <c r="V63" s="767"/>
      <c r="W63" s="767"/>
      <c r="X63" s="767"/>
      <c r="Y63" s="767"/>
      <c r="Z63" s="767"/>
      <c r="AA63" s="767"/>
      <c r="AB63" s="767"/>
      <c r="AC63" s="767"/>
      <c r="AD63" s="767"/>
      <c r="AE63" s="767"/>
      <c r="AF63" s="767"/>
      <c r="AG63" s="767"/>
      <c r="AH63" s="767"/>
      <c r="AI63" s="767"/>
      <c r="AJ63" s="767"/>
    </row>
    <row r="64" spans="1:36">
      <c r="A64" s="749" t="s">
        <v>4198</v>
      </c>
      <c r="B64" s="750">
        <v>466</v>
      </c>
      <c r="C64" s="750">
        <v>407</v>
      </c>
      <c r="D64" s="754">
        <v>23</v>
      </c>
      <c r="E64" s="752">
        <v>1</v>
      </c>
      <c r="F64" s="752">
        <v>23</v>
      </c>
      <c r="G64" s="754">
        <v>11</v>
      </c>
      <c r="H64" s="752" t="s">
        <v>3897</v>
      </c>
      <c r="I64" s="756">
        <v>1</v>
      </c>
      <c r="J64" s="767"/>
      <c r="K64" s="767"/>
      <c r="L64" s="767"/>
      <c r="M64" s="767"/>
      <c r="N64" s="767"/>
      <c r="O64" s="767"/>
      <c r="P64" s="767"/>
      <c r="Q64" s="767"/>
      <c r="R64" s="767"/>
      <c r="S64" s="767"/>
      <c r="T64" s="767"/>
      <c r="U64" s="767"/>
      <c r="V64" s="767"/>
      <c r="W64" s="767"/>
      <c r="X64" s="767"/>
      <c r="Y64" s="767"/>
      <c r="Z64" s="767"/>
      <c r="AA64" s="767"/>
      <c r="AB64" s="767"/>
      <c r="AC64" s="767"/>
      <c r="AD64" s="767"/>
      <c r="AE64" s="767"/>
      <c r="AF64" s="767"/>
      <c r="AG64" s="767"/>
      <c r="AH64" s="767"/>
      <c r="AI64" s="767"/>
      <c r="AJ64" s="767"/>
    </row>
    <row r="65" spans="1:36">
      <c r="A65" s="757" t="s">
        <v>4199</v>
      </c>
      <c r="B65" s="750">
        <v>1291</v>
      </c>
      <c r="C65" s="750">
        <v>1188</v>
      </c>
      <c r="D65" s="751">
        <v>61</v>
      </c>
      <c r="E65" s="761">
        <v>2</v>
      </c>
      <c r="F65" s="761">
        <v>15</v>
      </c>
      <c r="G65" s="751">
        <v>17</v>
      </c>
      <c r="H65" s="752" t="s">
        <v>3897</v>
      </c>
      <c r="I65" s="756">
        <v>8</v>
      </c>
      <c r="J65" s="767"/>
      <c r="K65" s="767"/>
      <c r="L65" s="767"/>
      <c r="M65" s="767"/>
      <c r="N65" s="767"/>
      <c r="O65" s="767"/>
      <c r="P65" s="767"/>
      <c r="Q65" s="767"/>
      <c r="R65" s="767"/>
      <c r="S65" s="767"/>
      <c r="T65" s="767"/>
      <c r="U65" s="767"/>
      <c r="V65" s="767"/>
      <c r="W65" s="767"/>
      <c r="X65" s="767"/>
      <c r="Y65" s="767"/>
      <c r="Z65" s="767"/>
      <c r="AA65" s="767"/>
      <c r="AB65" s="767"/>
      <c r="AC65" s="767"/>
      <c r="AD65" s="767"/>
      <c r="AE65" s="767"/>
      <c r="AF65" s="767"/>
      <c r="AG65" s="767"/>
      <c r="AH65" s="767"/>
      <c r="AI65" s="767"/>
      <c r="AJ65" s="767"/>
    </row>
    <row r="66" spans="1:36">
      <c r="A66" s="757" t="s">
        <v>4200</v>
      </c>
      <c r="B66" s="750">
        <v>12066</v>
      </c>
      <c r="C66" s="750">
        <v>10602</v>
      </c>
      <c r="D66" s="751">
        <v>560</v>
      </c>
      <c r="E66" s="761">
        <v>76</v>
      </c>
      <c r="F66" s="761">
        <v>316</v>
      </c>
      <c r="G66" s="751">
        <v>446</v>
      </c>
      <c r="H66" s="752" t="s">
        <v>3897</v>
      </c>
      <c r="I66" s="756">
        <v>66</v>
      </c>
      <c r="J66" s="767"/>
      <c r="K66" s="767"/>
      <c r="L66" s="767"/>
      <c r="M66" s="767"/>
      <c r="N66" s="767"/>
      <c r="O66" s="767"/>
      <c r="P66" s="767"/>
      <c r="Q66" s="767"/>
      <c r="R66" s="767"/>
      <c r="S66" s="767"/>
      <c r="T66" s="767"/>
      <c r="U66" s="767"/>
      <c r="V66" s="767"/>
      <c r="W66" s="767"/>
      <c r="X66" s="767"/>
      <c r="Y66" s="767"/>
      <c r="Z66" s="767"/>
      <c r="AA66" s="767"/>
      <c r="AB66" s="767"/>
      <c r="AC66" s="767"/>
      <c r="AD66" s="767"/>
      <c r="AE66" s="767"/>
      <c r="AF66" s="767"/>
      <c r="AG66" s="767"/>
      <c r="AH66" s="767"/>
      <c r="AI66" s="767"/>
      <c r="AJ66" s="767"/>
    </row>
    <row r="67" spans="1:36">
      <c r="A67" s="757" t="s">
        <v>4201</v>
      </c>
      <c r="B67" s="750">
        <v>1466</v>
      </c>
      <c r="C67" s="750">
        <v>1375</v>
      </c>
      <c r="D67" s="751">
        <v>49</v>
      </c>
      <c r="E67" s="761">
        <v>5</v>
      </c>
      <c r="F67" s="761">
        <v>23</v>
      </c>
      <c r="G67" s="751">
        <v>8</v>
      </c>
      <c r="H67" s="752" t="s">
        <v>3897</v>
      </c>
      <c r="I67" s="756">
        <v>6</v>
      </c>
      <c r="J67" s="767"/>
      <c r="K67" s="767"/>
      <c r="L67" s="767"/>
      <c r="M67" s="767"/>
      <c r="N67" s="767"/>
      <c r="O67" s="767"/>
      <c r="P67" s="767"/>
      <c r="Q67" s="767"/>
      <c r="R67" s="767"/>
      <c r="S67" s="767"/>
      <c r="T67" s="767"/>
      <c r="U67" s="767"/>
      <c r="V67" s="767"/>
      <c r="W67" s="767"/>
      <c r="X67" s="767"/>
      <c r="Y67" s="767"/>
      <c r="Z67" s="767"/>
      <c r="AA67" s="767"/>
      <c r="AB67" s="767"/>
      <c r="AC67" s="767"/>
      <c r="AD67" s="767"/>
      <c r="AE67" s="767"/>
      <c r="AF67" s="767"/>
      <c r="AG67" s="767"/>
      <c r="AH67" s="767"/>
      <c r="AI67" s="767"/>
      <c r="AJ67" s="767"/>
    </row>
    <row r="68" spans="1:36">
      <c r="A68" s="757" t="s">
        <v>4202</v>
      </c>
      <c r="B68" s="750">
        <v>918</v>
      </c>
      <c r="C68" s="750">
        <v>627</v>
      </c>
      <c r="D68" s="751">
        <v>152</v>
      </c>
      <c r="E68" s="761">
        <v>8</v>
      </c>
      <c r="F68" s="761">
        <v>65</v>
      </c>
      <c r="G68" s="751">
        <v>62</v>
      </c>
      <c r="H68" s="752" t="s">
        <v>3897</v>
      </c>
      <c r="I68" s="756">
        <v>4</v>
      </c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767"/>
      <c r="AJ68" s="767"/>
    </row>
    <row r="69" spans="1:36">
      <c r="A69" s="757" t="s">
        <v>4203</v>
      </c>
      <c r="B69" s="750">
        <v>1388</v>
      </c>
      <c r="C69" s="750">
        <v>1053</v>
      </c>
      <c r="D69" s="751">
        <v>101</v>
      </c>
      <c r="E69" s="761">
        <v>9</v>
      </c>
      <c r="F69" s="761">
        <v>90</v>
      </c>
      <c r="G69" s="751">
        <v>127</v>
      </c>
      <c r="H69" s="752" t="s">
        <v>3897</v>
      </c>
      <c r="I69" s="756">
        <v>8</v>
      </c>
      <c r="J69" s="767"/>
      <c r="K69" s="767"/>
      <c r="L69" s="767"/>
      <c r="M69" s="767"/>
      <c r="N69" s="767"/>
      <c r="O69" s="767"/>
      <c r="P69" s="767"/>
      <c r="Q69" s="767"/>
      <c r="R69" s="767"/>
      <c r="S69" s="767"/>
      <c r="T69" s="767"/>
      <c r="U69" s="767"/>
      <c r="V69" s="767"/>
      <c r="W69" s="767"/>
      <c r="X69" s="767"/>
      <c r="Y69" s="767"/>
      <c r="Z69" s="767"/>
      <c r="AA69" s="767"/>
      <c r="AB69" s="767"/>
      <c r="AC69" s="767"/>
      <c r="AD69" s="767"/>
      <c r="AE69" s="767"/>
      <c r="AF69" s="767"/>
      <c r="AG69" s="767"/>
      <c r="AH69" s="767"/>
      <c r="AI69" s="767"/>
      <c r="AJ69" s="767"/>
    </row>
    <row r="70" spans="1:36">
      <c r="A70" s="757" t="s">
        <v>4204</v>
      </c>
      <c r="B70" s="750">
        <v>5214</v>
      </c>
      <c r="C70" s="750">
        <v>4323</v>
      </c>
      <c r="D70" s="751">
        <v>144</v>
      </c>
      <c r="E70" s="761">
        <v>170</v>
      </c>
      <c r="F70" s="761">
        <v>229</v>
      </c>
      <c r="G70" s="751">
        <v>329</v>
      </c>
      <c r="H70" s="752" t="s">
        <v>3897</v>
      </c>
      <c r="I70" s="756">
        <v>19</v>
      </c>
      <c r="J70" s="767"/>
      <c r="K70" s="767"/>
      <c r="L70" s="767"/>
      <c r="M70" s="767"/>
      <c r="N70" s="767"/>
      <c r="O70" s="767"/>
      <c r="P70" s="767"/>
      <c r="Q70" s="767"/>
      <c r="R70" s="767"/>
      <c r="S70" s="767"/>
      <c r="T70" s="767"/>
      <c r="U70" s="767"/>
      <c r="V70" s="767"/>
      <c r="W70" s="767"/>
      <c r="X70" s="767"/>
      <c r="Y70" s="767"/>
      <c r="Z70" s="767"/>
      <c r="AA70" s="767"/>
      <c r="AB70" s="767"/>
      <c r="AC70" s="767"/>
      <c r="AD70" s="767"/>
      <c r="AE70" s="767"/>
      <c r="AF70" s="767"/>
      <c r="AG70" s="767"/>
      <c r="AH70" s="767"/>
      <c r="AI70" s="767"/>
      <c r="AJ70" s="767"/>
    </row>
    <row r="71" spans="1:36">
      <c r="A71" s="757" t="s">
        <v>4205</v>
      </c>
      <c r="B71" s="750">
        <v>3605</v>
      </c>
      <c r="C71" s="750">
        <v>2524</v>
      </c>
      <c r="D71" s="751">
        <v>115</v>
      </c>
      <c r="E71" s="761">
        <v>115</v>
      </c>
      <c r="F71" s="761">
        <v>560</v>
      </c>
      <c r="G71" s="751">
        <v>265</v>
      </c>
      <c r="H71" s="752">
        <v>4</v>
      </c>
      <c r="I71" s="756">
        <v>22</v>
      </c>
      <c r="J71" s="767"/>
      <c r="K71" s="767"/>
      <c r="L71" s="767"/>
      <c r="M71" s="767"/>
      <c r="N71" s="767"/>
      <c r="O71" s="767"/>
      <c r="P71" s="767"/>
      <c r="Q71" s="767"/>
      <c r="R71" s="767"/>
      <c r="S71" s="767"/>
      <c r="T71" s="767"/>
      <c r="U71" s="767"/>
      <c r="V71" s="767"/>
      <c r="W71" s="767"/>
      <c r="X71" s="767"/>
      <c r="Y71" s="767"/>
      <c r="Z71" s="767"/>
      <c r="AA71" s="767"/>
      <c r="AB71" s="767"/>
      <c r="AC71" s="767"/>
      <c r="AD71" s="767"/>
      <c r="AE71" s="767"/>
      <c r="AF71" s="767"/>
      <c r="AG71" s="767"/>
      <c r="AH71" s="767"/>
      <c r="AI71" s="767"/>
      <c r="AJ71" s="767"/>
    </row>
    <row r="72" spans="1:36">
      <c r="A72" s="757" t="s">
        <v>4206</v>
      </c>
      <c r="B72" s="750">
        <v>3754</v>
      </c>
      <c r="C72" s="750">
        <v>3383</v>
      </c>
      <c r="D72" s="751">
        <v>33</v>
      </c>
      <c r="E72" s="761">
        <v>45</v>
      </c>
      <c r="F72" s="761">
        <v>237</v>
      </c>
      <c r="G72" s="751">
        <v>40</v>
      </c>
      <c r="H72" s="752" t="s">
        <v>3897</v>
      </c>
      <c r="I72" s="756">
        <v>16</v>
      </c>
      <c r="J72" s="767"/>
      <c r="K72" s="767"/>
      <c r="L72" s="767"/>
      <c r="M72" s="767"/>
      <c r="N72" s="767"/>
      <c r="O72" s="767"/>
      <c r="P72" s="767"/>
      <c r="Q72" s="767"/>
      <c r="R72" s="767"/>
      <c r="S72" s="767"/>
      <c r="T72" s="767"/>
      <c r="U72" s="767"/>
      <c r="V72" s="767"/>
      <c r="W72" s="767"/>
      <c r="X72" s="767"/>
      <c r="Y72" s="767"/>
      <c r="Z72" s="767"/>
      <c r="AA72" s="767"/>
      <c r="AB72" s="767"/>
      <c r="AC72" s="767"/>
      <c r="AD72" s="767"/>
      <c r="AE72" s="767"/>
      <c r="AF72" s="767"/>
      <c r="AG72" s="767"/>
      <c r="AH72" s="767"/>
      <c r="AI72" s="767"/>
      <c r="AJ72" s="767"/>
    </row>
    <row r="73" spans="1:36">
      <c r="A73" s="757" t="s">
        <v>4207</v>
      </c>
      <c r="B73" s="750">
        <v>15409</v>
      </c>
      <c r="C73" s="750">
        <v>14732</v>
      </c>
      <c r="D73" s="751">
        <v>269</v>
      </c>
      <c r="E73" s="761">
        <v>30</v>
      </c>
      <c r="F73" s="761">
        <v>73</v>
      </c>
      <c r="G73" s="751">
        <v>214</v>
      </c>
      <c r="H73" s="752" t="s">
        <v>3897</v>
      </c>
      <c r="I73" s="756">
        <v>91</v>
      </c>
      <c r="J73" s="767"/>
      <c r="K73" s="767"/>
      <c r="L73" s="767"/>
      <c r="M73" s="767"/>
      <c r="N73" s="767"/>
      <c r="O73" s="767"/>
      <c r="P73" s="767"/>
      <c r="Q73" s="767"/>
      <c r="R73" s="767"/>
      <c r="S73" s="767"/>
      <c r="T73" s="767"/>
      <c r="U73" s="767"/>
      <c r="V73" s="767"/>
      <c r="W73" s="767"/>
      <c r="X73" s="767"/>
      <c r="Y73" s="767"/>
      <c r="Z73" s="767"/>
      <c r="AA73" s="767"/>
      <c r="AB73" s="767"/>
      <c r="AC73" s="767"/>
      <c r="AD73" s="767"/>
      <c r="AE73" s="767"/>
      <c r="AF73" s="767"/>
      <c r="AG73" s="767"/>
      <c r="AH73" s="767"/>
      <c r="AI73" s="767"/>
      <c r="AJ73" s="767"/>
    </row>
    <row r="74" spans="1:36">
      <c r="A74" s="757" t="s">
        <v>4208</v>
      </c>
      <c r="B74" s="750">
        <v>374</v>
      </c>
      <c r="C74" s="750">
        <v>361</v>
      </c>
      <c r="D74" s="751">
        <v>2</v>
      </c>
      <c r="E74" s="761">
        <v>7</v>
      </c>
      <c r="F74" s="752">
        <v>2</v>
      </c>
      <c r="G74" s="751" t="s">
        <v>3897</v>
      </c>
      <c r="H74" s="752" t="s">
        <v>3897</v>
      </c>
      <c r="I74" s="756">
        <v>2</v>
      </c>
      <c r="J74" s="767"/>
      <c r="K74" s="767"/>
      <c r="L74" s="767"/>
      <c r="M74" s="767"/>
      <c r="N74" s="767"/>
      <c r="O74" s="767"/>
      <c r="P74" s="767"/>
      <c r="Q74" s="767"/>
      <c r="R74" s="767"/>
      <c r="S74" s="767"/>
      <c r="T74" s="767"/>
      <c r="U74" s="767"/>
      <c r="V74" s="767"/>
      <c r="W74" s="767"/>
      <c r="X74" s="767"/>
      <c r="Y74" s="767"/>
      <c r="Z74" s="767"/>
      <c r="AA74" s="767"/>
      <c r="AB74" s="767"/>
      <c r="AC74" s="767"/>
      <c r="AD74" s="767"/>
      <c r="AE74" s="767"/>
      <c r="AF74" s="767"/>
      <c r="AG74" s="767"/>
      <c r="AH74" s="767"/>
      <c r="AI74" s="767"/>
      <c r="AJ74" s="767"/>
    </row>
    <row r="75" spans="1:36">
      <c r="A75" s="758" t="s">
        <v>4209</v>
      </c>
      <c r="B75" s="750">
        <v>3268</v>
      </c>
      <c r="C75" s="750">
        <v>2847</v>
      </c>
      <c r="D75" s="754">
        <v>160</v>
      </c>
      <c r="E75" s="752">
        <v>8</v>
      </c>
      <c r="F75" s="752">
        <v>144</v>
      </c>
      <c r="G75" s="754">
        <v>73</v>
      </c>
      <c r="H75" s="752">
        <v>13</v>
      </c>
      <c r="I75" s="756">
        <v>23</v>
      </c>
      <c r="J75" s="767"/>
      <c r="K75" s="767"/>
      <c r="L75" s="767"/>
      <c r="M75" s="767"/>
      <c r="N75" s="767"/>
      <c r="O75" s="767"/>
      <c r="P75" s="767"/>
      <c r="Q75" s="767"/>
      <c r="R75" s="767"/>
      <c r="S75" s="767"/>
      <c r="T75" s="767"/>
      <c r="U75" s="767"/>
      <c r="V75" s="767"/>
      <c r="W75" s="767"/>
      <c r="X75" s="767"/>
      <c r="Y75" s="767"/>
      <c r="Z75" s="767"/>
      <c r="AA75" s="767"/>
      <c r="AB75" s="767"/>
      <c r="AC75" s="767"/>
      <c r="AD75" s="767"/>
      <c r="AE75" s="767"/>
      <c r="AF75" s="767"/>
      <c r="AG75" s="767"/>
      <c r="AH75" s="767"/>
      <c r="AI75" s="767"/>
      <c r="AJ75" s="767"/>
    </row>
    <row r="76" spans="1:36">
      <c r="A76" s="757" t="s">
        <v>4210</v>
      </c>
      <c r="B76" s="750">
        <v>1136</v>
      </c>
      <c r="C76" s="750">
        <v>1136</v>
      </c>
      <c r="D76" s="752" t="s">
        <v>3897</v>
      </c>
      <c r="E76" s="752" t="s">
        <v>3897</v>
      </c>
      <c r="F76" s="752" t="s">
        <v>3897</v>
      </c>
      <c r="G76" s="752" t="s">
        <v>3897</v>
      </c>
      <c r="H76" s="752" t="s">
        <v>3897</v>
      </c>
      <c r="I76" s="752" t="s">
        <v>3897</v>
      </c>
      <c r="J76" s="767"/>
      <c r="K76" s="767"/>
      <c r="L76" s="767"/>
      <c r="M76" s="767"/>
      <c r="N76" s="767"/>
      <c r="O76" s="767"/>
      <c r="P76" s="767"/>
      <c r="Q76" s="767"/>
      <c r="R76" s="767"/>
      <c r="S76" s="767"/>
      <c r="T76" s="767"/>
      <c r="U76" s="767"/>
      <c r="V76" s="767"/>
      <c r="W76" s="767"/>
      <c r="X76" s="767"/>
      <c r="Y76" s="767"/>
      <c r="Z76" s="767"/>
      <c r="AA76" s="767"/>
      <c r="AB76" s="767"/>
      <c r="AC76" s="767"/>
      <c r="AD76" s="767"/>
      <c r="AE76" s="767"/>
      <c r="AF76" s="767"/>
      <c r="AG76" s="767"/>
      <c r="AH76" s="767"/>
      <c r="AI76" s="767"/>
      <c r="AJ76" s="767"/>
    </row>
    <row r="77" spans="1:36">
      <c r="A77" s="757" t="s">
        <v>4211</v>
      </c>
      <c r="B77" s="750">
        <v>1347</v>
      </c>
      <c r="C77" s="750">
        <v>716</v>
      </c>
      <c r="D77" s="751">
        <v>9</v>
      </c>
      <c r="E77" s="761">
        <v>15</v>
      </c>
      <c r="F77" s="761">
        <v>95</v>
      </c>
      <c r="G77" s="751">
        <v>78</v>
      </c>
      <c r="H77" s="752" t="s">
        <v>3897</v>
      </c>
      <c r="I77" s="756">
        <v>434</v>
      </c>
      <c r="J77" s="767"/>
      <c r="K77" s="767"/>
      <c r="L77" s="767"/>
      <c r="M77" s="767"/>
      <c r="N77" s="767"/>
      <c r="O77" s="767"/>
      <c r="P77" s="767"/>
      <c r="Q77" s="767"/>
      <c r="R77" s="767"/>
      <c r="S77" s="767"/>
      <c r="T77" s="767"/>
      <c r="U77" s="767"/>
      <c r="V77" s="767"/>
      <c r="W77" s="767"/>
      <c r="X77" s="767"/>
      <c r="Y77" s="767"/>
      <c r="Z77" s="767"/>
      <c r="AA77" s="767"/>
      <c r="AB77" s="767"/>
      <c r="AC77" s="767"/>
      <c r="AD77" s="767"/>
      <c r="AE77" s="767"/>
      <c r="AF77" s="767"/>
      <c r="AG77" s="767"/>
      <c r="AH77" s="767"/>
      <c r="AI77" s="767"/>
      <c r="AJ77" s="767"/>
    </row>
    <row r="78" spans="1:36">
      <c r="A78" s="749" t="s">
        <v>4212</v>
      </c>
      <c r="B78" s="755"/>
      <c r="C78" s="755"/>
      <c r="D78" s="754"/>
      <c r="E78" s="752"/>
      <c r="F78" s="752"/>
      <c r="G78" s="754"/>
      <c r="H78" s="752"/>
      <c r="I78" s="756"/>
      <c r="J78" s="767"/>
      <c r="K78" s="767"/>
      <c r="L78" s="767"/>
      <c r="M78" s="767"/>
      <c r="N78" s="767"/>
      <c r="O78" s="767"/>
      <c r="P78" s="767"/>
      <c r="Q78" s="767"/>
      <c r="R78" s="767"/>
      <c r="S78" s="767"/>
      <c r="T78" s="767"/>
      <c r="U78" s="767"/>
      <c r="V78" s="767"/>
      <c r="W78" s="767"/>
      <c r="X78" s="767"/>
      <c r="Y78" s="767"/>
      <c r="Z78" s="767"/>
      <c r="AA78" s="767"/>
      <c r="AB78" s="767"/>
      <c r="AC78" s="767"/>
      <c r="AD78" s="767"/>
      <c r="AE78" s="767"/>
      <c r="AF78" s="767"/>
      <c r="AG78" s="767"/>
      <c r="AH78" s="767"/>
      <c r="AI78" s="767"/>
      <c r="AJ78" s="767"/>
    </row>
    <row r="79" spans="1:36">
      <c r="A79" s="749" t="s">
        <v>4213</v>
      </c>
      <c r="B79" s="750">
        <v>1373</v>
      </c>
      <c r="C79" s="750">
        <v>537</v>
      </c>
      <c r="D79" s="751">
        <v>35</v>
      </c>
      <c r="E79" s="761">
        <v>11</v>
      </c>
      <c r="F79" s="761">
        <v>116</v>
      </c>
      <c r="G79" s="751">
        <v>673</v>
      </c>
      <c r="H79" s="752" t="s">
        <v>3897</v>
      </c>
      <c r="I79" s="756">
        <v>1</v>
      </c>
      <c r="J79" s="767"/>
      <c r="K79" s="767"/>
      <c r="L79" s="767"/>
      <c r="M79" s="767"/>
      <c r="N79" s="767"/>
      <c r="O79" s="767"/>
      <c r="P79" s="767"/>
      <c r="Q79" s="767"/>
      <c r="R79" s="767"/>
      <c r="S79" s="767"/>
      <c r="T79" s="767"/>
      <c r="U79" s="767"/>
      <c r="V79" s="767"/>
      <c r="W79" s="767"/>
      <c r="X79" s="767"/>
      <c r="Y79" s="767"/>
      <c r="Z79" s="767"/>
      <c r="AA79" s="767"/>
      <c r="AB79" s="767"/>
      <c r="AC79" s="767"/>
      <c r="AD79" s="767"/>
      <c r="AE79" s="767"/>
      <c r="AF79" s="767"/>
      <c r="AG79" s="767"/>
      <c r="AH79" s="767"/>
      <c r="AI79" s="767"/>
      <c r="AJ79" s="767"/>
    </row>
    <row r="80" spans="1:36">
      <c r="A80" s="749" t="s">
        <v>4214</v>
      </c>
      <c r="B80" s="750">
        <v>10444</v>
      </c>
      <c r="C80" s="750">
        <v>8942</v>
      </c>
      <c r="D80" s="751">
        <v>891</v>
      </c>
      <c r="E80" s="761">
        <v>22</v>
      </c>
      <c r="F80" s="761">
        <v>89</v>
      </c>
      <c r="G80" s="751">
        <v>357</v>
      </c>
      <c r="H80" s="761">
        <v>87</v>
      </c>
      <c r="I80" s="756">
        <v>56</v>
      </c>
      <c r="J80" s="767"/>
      <c r="K80" s="767"/>
      <c r="L80" s="767"/>
      <c r="M80" s="767"/>
      <c r="N80" s="767"/>
      <c r="O80" s="767"/>
      <c r="P80" s="767"/>
      <c r="Q80" s="767"/>
      <c r="R80" s="767"/>
      <c r="S80" s="767"/>
      <c r="T80" s="767"/>
      <c r="U80" s="767"/>
      <c r="V80" s="767"/>
      <c r="W80" s="767"/>
      <c r="X80" s="767"/>
      <c r="Y80" s="767"/>
      <c r="Z80" s="767"/>
      <c r="AA80" s="767"/>
      <c r="AB80" s="767"/>
      <c r="AC80" s="767"/>
      <c r="AD80" s="767"/>
      <c r="AE80" s="767"/>
      <c r="AF80" s="767"/>
      <c r="AG80" s="767"/>
      <c r="AH80" s="767"/>
      <c r="AI80" s="767"/>
      <c r="AJ80" s="767"/>
    </row>
    <row r="81" spans="1:36">
      <c r="A81" s="749" t="s">
        <v>4215</v>
      </c>
      <c r="B81" s="750">
        <v>50552</v>
      </c>
      <c r="C81" s="750">
        <v>44749</v>
      </c>
      <c r="D81" s="751">
        <v>1673</v>
      </c>
      <c r="E81" s="761">
        <v>476</v>
      </c>
      <c r="F81" s="761">
        <v>1779</v>
      </c>
      <c r="G81" s="751">
        <v>1592</v>
      </c>
      <c r="H81" s="761">
        <v>17</v>
      </c>
      <c r="I81" s="756">
        <v>266</v>
      </c>
      <c r="J81" s="767"/>
      <c r="K81" s="767"/>
      <c r="L81" s="767"/>
      <c r="M81" s="767"/>
      <c r="N81" s="767"/>
      <c r="O81" s="767"/>
      <c r="P81" s="767"/>
      <c r="Q81" s="767"/>
      <c r="R81" s="767"/>
      <c r="S81" s="767"/>
      <c r="T81" s="767"/>
      <c r="U81" s="767"/>
      <c r="V81" s="767"/>
      <c r="W81" s="767"/>
      <c r="X81" s="767"/>
      <c r="Y81" s="767"/>
      <c r="Z81" s="767"/>
      <c r="AA81" s="767"/>
      <c r="AB81" s="767"/>
      <c r="AC81" s="767"/>
      <c r="AD81" s="767"/>
      <c r="AE81" s="767"/>
      <c r="AF81" s="767"/>
      <c r="AG81" s="767"/>
      <c r="AH81" s="767"/>
      <c r="AI81" s="767"/>
      <c r="AJ81" s="767"/>
    </row>
    <row r="82" spans="1:36" ht="7.5" customHeight="1">
      <c r="A82" s="768"/>
      <c r="B82" s="769"/>
      <c r="C82" s="404"/>
      <c r="D82" s="404"/>
      <c r="E82" s="404"/>
      <c r="F82" s="404"/>
      <c r="G82" s="404"/>
      <c r="H82" s="404"/>
      <c r="I82" s="404"/>
    </row>
    <row r="87" spans="1:36" ht="12" customHeight="1">
      <c r="A87" s="323"/>
      <c r="B87" s="770"/>
      <c r="C87" s="770"/>
      <c r="D87" s="771"/>
    </row>
    <row r="88" spans="1:36" ht="12">
      <c r="A88" s="323"/>
      <c r="B88" s="770"/>
      <c r="C88" s="770"/>
      <c r="D88" s="771"/>
    </row>
    <row r="89" spans="1:36" ht="12" customHeight="1">
      <c r="A89" s="323"/>
      <c r="B89" s="770"/>
      <c r="C89" s="770"/>
      <c r="D89" s="771"/>
    </row>
    <row r="90" spans="1:36" ht="12" customHeight="1">
      <c r="A90" s="323"/>
      <c r="B90" s="770"/>
      <c r="C90" s="770"/>
      <c r="D90" s="771"/>
    </row>
    <row r="91" spans="1:36" ht="12">
      <c r="A91" s="323"/>
      <c r="B91" s="770"/>
      <c r="C91" s="770"/>
      <c r="D91" s="771"/>
    </row>
    <row r="92" spans="1:36" ht="12" customHeight="1">
      <c r="A92" s="323"/>
      <c r="B92" s="770"/>
      <c r="C92" s="770"/>
      <c r="D92" s="771"/>
    </row>
    <row r="93" spans="1:36" ht="12" customHeight="1">
      <c r="A93" s="323"/>
      <c r="B93" s="770"/>
      <c r="C93" s="770"/>
      <c r="D93" s="771"/>
    </row>
    <row r="94" spans="1:36" ht="12" customHeight="1">
      <c r="A94" s="323"/>
      <c r="B94" s="770"/>
      <c r="C94" s="770"/>
      <c r="D94" s="770"/>
    </row>
    <row r="95" spans="1:36" ht="12" customHeight="1">
      <c r="B95" s="770"/>
      <c r="C95" s="770"/>
      <c r="D95" s="771"/>
    </row>
    <row r="96" spans="1:36" ht="12" customHeight="1">
      <c r="B96" s="301"/>
      <c r="C96" s="301"/>
      <c r="D96" s="772"/>
    </row>
    <row r="97" spans="2:4" ht="12" customHeight="1">
      <c r="B97" s="770"/>
      <c r="C97" s="770"/>
      <c r="D97" s="771"/>
    </row>
    <row r="98" spans="2:4" ht="12">
      <c r="B98" s="770"/>
      <c r="C98" s="770"/>
      <c r="D98" s="771"/>
    </row>
  </sheetData>
  <mergeCells count="1">
    <mergeCell ref="I1:I2"/>
  </mergeCells>
  <phoneticPr fontId="2"/>
  <pageMargins left="0.59055118110236227" right="0.59055118110236227" top="0.98425196850393704" bottom="0.78740157480314965" header="0.51181102362204722" footer="0.51181102362204722"/>
  <pageSetup paperSize="9" scale="82" firstPageNumber="125" orientation="portrait" useFirstPageNumber="1" horizontalDpi="300" verticalDpi="300" r:id="rId1"/>
  <headerFooter alignWithMargins="0">
    <oddFooter>&amp;C&amp;"ＭＳ 明朝,標準"
&amp;14－&amp;P－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2" zoomScaleNormal="100" workbookViewId="0">
      <selection activeCell="I23" sqref="I23"/>
    </sheetView>
  </sheetViews>
  <sheetFormatPr defaultRowHeight="11.25"/>
  <cols>
    <col min="1" max="1" width="13.75" style="338" customWidth="1"/>
    <col min="2" max="2" width="10.75" style="402" customWidth="1"/>
    <col min="3" max="8" width="10.625" style="338" customWidth="1"/>
    <col min="9" max="256" width="9" style="338"/>
    <col min="257" max="257" width="13.75" style="338" customWidth="1"/>
    <col min="258" max="258" width="10.75" style="338" customWidth="1"/>
    <col min="259" max="264" width="10.625" style="338" customWidth="1"/>
    <col min="265" max="512" width="9" style="338"/>
    <col min="513" max="513" width="13.75" style="338" customWidth="1"/>
    <col min="514" max="514" width="10.75" style="338" customWidth="1"/>
    <col min="515" max="520" width="10.625" style="338" customWidth="1"/>
    <col min="521" max="768" width="9" style="338"/>
    <col min="769" max="769" width="13.75" style="338" customWidth="1"/>
    <col min="770" max="770" width="10.75" style="338" customWidth="1"/>
    <col min="771" max="776" width="10.625" style="338" customWidth="1"/>
    <col min="777" max="1024" width="9" style="338"/>
    <col min="1025" max="1025" width="13.75" style="338" customWidth="1"/>
    <col min="1026" max="1026" width="10.75" style="338" customWidth="1"/>
    <col min="1027" max="1032" width="10.625" style="338" customWidth="1"/>
    <col min="1033" max="1280" width="9" style="338"/>
    <col min="1281" max="1281" width="13.75" style="338" customWidth="1"/>
    <col min="1282" max="1282" width="10.75" style="338" customWidth="1"/>
    <col min="1283" max="1288" width="10.625" style="338" customWidth="1"/>
    <col min="1289" max="1536" width="9" style="338"/>
    <col min="1537" max="1537" width="13.75" style="338" customWidth="1"/>
    <col min="1538" max="1538" width="10.75" style="338" customWidth="1"/>
    <col min="1539" max="1544" width="10.625" style="338" customWidth="1"/>
    <col min="1545" max="1792" width="9" style="338"/>
    <col min="1793" max="1793" width="13.75" style="338" customWidth="1"/>
    <col min="1794" max="1794" width="10.75" style="338" customWidth="1"/>
    <col min="1795" max="1800" width="10.625" style="338" customWidth="1"/>
    <col min="1801" max="2048" width="9" style="338"/>
    <col min="2049" max="2049" width="13.75" style="338" customWidth="1"/>
    <col min="2050" max="2050" width="10.75" style="338" customWidth="1"/>
    <col min="2051" max="2056" width="10.625" style="338" customWidth="1"/>
    <col min="2057" max="2304" width="9" style="338"/>
    <col min="2305" max="2305" width="13.75" style="338" customWidth="1"/>
    <col min="2306" max="2306" width="10.75" style="338" customWidth="1"/>
    <col min="2307" max="2312" width="10.625" style="338" customWidth="1"/>
    <col min="2313" max="2560" width="9" style="338"/>
    <col min="2561" max="2561" width="13.75" style="338" customWidth="1"/>
    <col min="2562" max="2562" width="10.75" style="338" customWidth="1"/>
    <col min="2563" max="2568" width="10.625" style="338" customWidth="1"/>
    <col min="2569" max="2816" width="9" style="338"/>
    <col min="2817" max="2817" width="13.75" style="338" customWidth="1"/>
    <col min="2818" max="2818" width="10.75" style="338" customWidth="1"/>
    <col min="2819" max="2824" width="10.625" style="338" customWidth="1"/>
    <col min="2825" max="3072" width="9" style="338"/>
    <col min="3073" max="3073" width="13.75" style="338" customWidth="1"/>
    <col min="3074" max="3074" width="10.75" style="338" customWidth="1"/>
    <col min="3075" max="3080" width="10.625" style="338" customWidth="1"/>
    <col min="3081" max="3328" width="9" style="338"/>
    <col min="3329" max="3329" width="13.75" style="338" customWidth="1"/>
    <col min="3330" max="3330" width="10.75" style="338" customWidth="1"/>
    <col min="3331" max="3336" width="10.625" style="338" customWidth="1"/>
    <col min="3337" max="3584" width="9" style="338"/>
    <col min="3585" max="3585" width="13.75" style="338" customWidth="1"/>
    <col min="3586" max="3586" width="10.75" style="338" customWidth="1"/>
    <col min="3587" max="3592" width="10.625" style="338" customWidth="1"/>
    <col min="3593" max="3840" width="9" style="338"/>
    <col min="3841" max="3841" width="13.75" style="338" customWidth="1"/>
    <col min="3842" max="3842" width="10.75" style="338" customWidth="1"/>
    <col min="3843" max="3848" width="10.625" style="338" customWidth="1"/>
    <col min="3849" max="4096" width="9" style="338"/>
    <col min="4097" max="4097" width="13.75" style="338" customWidth="1"/>
    <col min="4098" max="4098" width="10.75" style="338" customWidth="1"/>
    <col min="4099" max="4104" width="10.625" style="338" customWidth="1"/>
    <col min="4105" max="4352" width="9" style="338"/>
    <col min="4353" max="4353" width="13.75" style="338" customWidth="1"/>
    <col min="4354" max="4354" width="10.75" style="338" customWidth="1"/>
    <col min="4355" max="4360" width="10.625" style="338" customWidth="1"/>
    <col min="4361" max="4608" width="9" style="338"/>
    <col min="4609" max="4609" width="13.75" style="338" customWidth="1"/>
    <col min="4610" max="4610" width="10.75" style="338" customWidth="1"/>
    <col min="4611" max="4616" width="10.625" style="338" customWidth="1"/>
    <col min="4617" max="4864" width="9" style="338"/>
    <col min="4865" max="4865" width="13.75" style="338" customWidth="1"/>
    <col min="4866" max="4866" width="10.75" style="338" customWidth="1"/>
    <col min="4867" max="4872" width="10.625" style="338" customWidth="1"/>
    <col min="4873" max="5120" width="9" style="338"/>
    <col min="5121" max="5121" width="13.75" style="338" customWidth="1"/>
    <col min="5122" max="5122" width="10.75" style="338" customWidth="1"/>
    <col min="5123" max="5128" width="10.625" style="338" customWidth="1"/>
    <col min="5129" max="5376" width="9" style="338"/>
    <col min="5377" max="5377" width="13.75" style="338" customWidth="1"/>
    <col min="5378" max="5378" width="10.75" style="338" customWidth="1"/>
    <col min="5379" max="5384" width="10.625" style="338" customWidth="1"/>
    <col min="5385" max="5632" width="9" style="338"/>
    <col min="5633" max="5633" width="13.75" style="338" customWidth="1"/>
    <col min="5634" max="5634" width="10.75" style="338" customWidth="1"/>
    <col min="5635" max="5640" width="10.625" style="338" customWidth="1"/>
    <col min="5641" max="5888" width="9" style="338"/>
    <col min="5889" max="5889" width="13.75" style="338" customWidth="1"/>
    <col min="5890" max="5890" width="10.75" style="338" customWidth="1"/>
    <col min="5891" max="5896" width="10.625" style="338" customWidth="1"/>
    <col min="5897" max="6144" width="9" style="338"/>
    <col min="6145" max="6145" width="13.75" style="338" customWidth="1"/>
    <col min="6146" max="6146" width="10.75" style="338" customWidth="1"/>
    <col min="6147" max="6152" width="10.625" style="338" customWidth="1"/>
    <col min="6153" max="6400" width="9" style="338"/>
    <col min="6401" max="6401" width="13.75" style="338" customWidth="1"/>
    <col min="6402" max="6402" width="10.75" style="338" customWidth="1"/>
    <col min="6403" max="6408" width="10.625" style="338" customWidth="1"/>
    <col min="6409" max="6656" width="9" style="338"/>
    <col min="6657" max="6657" width="13.75" style="338" customWidth="1"/>
    <col min="6658" max="6658" width="10.75" style="338" customWidth="1"/>
    <col min="6659" max="6664" width="10.625" style="338" customWidth="1"/>
    <col min="6665" max="6912" width="9" style="338"/>
    <col min="6913" max="6913" width="13.75" style="338" customWidth="1"/>
    <col min="6914" max="6914" width="10.75" style="338" customWidth="1"/>
    <col min="6915" max="6920" width="10.625" style="338" customWidth="1"/>
    <col min="6921" max="7168" width="9" style="338"/>
    <col min="7169" max="7169" width="13.75" style="338" customWidth="1"/>
    <col min="7170" max="7170" width="10.75" style="338" customWidth="1"/>
    <col min="7171" max="7176" width="10.625" style="338" customWidth="1"/>
    <col min="7177" max="7424" width="9" style="338"/>
    <col min="7425" max="7425" width="13.75" style="338" customWidth="1"/>
    <col min="7426" max="7426" width="10.75" style="338" customWidth="1"/>
    <col min="7427" max="7432" width="10.625" style="338" customWidth="1"/>
    <col min="7433" max="7680" width="9" style="338"/>
    <col min="7681" max="7681" width="13.75" style="338" customWidth="1"/>
    <col min="7682" max="7682" width="10.75" style="338" customWidth="1"/>
    <col min="7683" max="7688" width="10.625" style="338" customWidth="1"/>
    <col min="7689" max="7936" width="9" style="338"/>
    <col min="7937" max="7937" width="13.75" style="338" customWidth="1"/>
    <col min="7938" max="7938" width="10.75" style="338" customWidth="1"/>
    <col min="7939" max="7944" width="10.625" style="338" customWidth="1"/>
    <col min="7945" max="8192" width="9" style="338"/>
    <col min="8193" max="8193" width="13.75" style="338" customWidth="1"/>
    <col min="8194" max="8194" width="10.75" style="338" customWidth="1"/>
    <col min="8195" max="8200" width="10.625" style="338" customWidth="1"/>
    <col min="8201" max="8448" width="9" style="338"/>
    <col min="8449" max="8449" width="13.75" style="338" customWidth="1"/>
    <col min="8450" max="8450" width="10.75" style="338" customWidth="1"/>
    <col min="8451" max="8456" width="10.625" style="338" customWidth="1"/>
    <col min="8457" max="8704" width="9" style="338"/>
    <col min="8705" max="8705" width="13.75" style="338" customWidth="1"/>
    <col min="8706" max="8706" width="10.75" style="338" customWidth="1"/>
    <col min="8707" max="8712" width="10.625" style="338" customWidth="1"/>
    <col min="8713" max="8960" width="9" style="338"/>
    <col min="8961" max="8961" width="13.75" style="338" customWidth="1"/>
    <col min="8962" max="8962" width="10.75" style="338" customWidth="1"/>
    <col min="8963" max="8968" width="10.625" style="338" customWidth="1"/>
    <col min="8969" max="9216" width="9" style="338"/>
    <col min="9217" max="9217" width="13.75" style="338" customWidth="1"/>
    <col min="9218" max="9218" width="10.75" style="338" customWidth="1"/>
    <col min="9219" max="9224" width="10.625" style="338" customWidth="1"/>
    <col min="9225" max="9472" width="9" style="338"/>
    <col min="9473" max="9473" width="13.75" style="338" customWidth="1"/>
    <col min="9474" max="9474" width="10.75" style="338" customWidth="1"/>
    <col min="9475" max="9480" width="10.625" style="338" customWidth="1"/>
    <col min="9481" max="9728" width="9" style="338"/>
    <col min="9729" max="9729" width="13.75" style="338" customWidth="1"/>
    <col min="9730" max="9730" width="10.75" style="338" customWidth="1"/>
    <col min="9731" max="9736" width="10.625" style="338" customWidth="1"/>
    <col min="9737" max="9984" width="9" style="338"/>
    <col min="9985" max="9985" width="13.75" style="338" customWidth="1"/>
    <col min="9986" max="9986" width="10.75" style="338" customWidth="1"/>
    <col min="9987" max="9992" width="10.625" style="338" customWidth="1"/>
    <col min="9993" max="10240" width="9" style="338"/>
    <col min="10241" max="10241" width="13.75" style="338" customWidth="1"/>
    <col min="10242" max="10242" width="10.75" style="338" customWidth="1"/>
    <col min="10243" max="10248" width="10.625" style="338" customWidth="1"/>
    <col min="10249" max="10496" width="9" style="338"/>
    <col min="10497" max="10497" width="13.75" style="338" customWidth="1"/>
    <col min="10498" max="10498" width="10.75" style="338" customWidth="1"/>
    <col min="10499" max="10504" width="10.625" style="338" customWidth="1"/>
    <col min="10505" max="10752" width="9" style="338"/>
    <col min="10753" max="10753" width="13.75" style="338" customWidth="1"/>
    <col min="10754" max="10754" width="10.75" style="338" customWidth="1"/>
    <col min="10755" max="10760" width="10.625" style="338" customWidth="1"/>
    <col min="10761" max="11008" width="9" style="338"/>
    <col min="11009" max="11009" width="13.75" style="338" customWidth="1"/>
    <col min="11010" max="11010" width="10.75" style="338" customWidth="1"/>
    <col min="11011" max="11016" width="10.625" style="338" customWidth="1"/>
    <col min="11017" max="11264" width="9" style="338"/>
    <col min="11265" max="11265" width="13.75" style="338" customWidth="1"/>
    <col min="11266" max="11266" width="10.75" style="338" customWidth="1"/>
    <col min="11267" max="11272" width="10.625" style="338" customWidth="1"/>
    <col min="11273" max="11520" width="9" style="338"/>
    <col min="11521" max="11521" width="13.75" style="338" customWidth="1"/>
    <col min="11522" max="11522" width="10.75" style="338" customWidth="1"/>
    <col min="11523" max="11528" width="10.625" style="338" customWidth="1"/>
    <col min="11529" max="11776" width="9" style="338"/>
    <col min="11777" max="11777" width="13.75" style="338" customWidth="1"/>
    <col min="11778" max="11778" width="10.75" style="338" customWidth="1"/>
    <col min="11779" max="11784" width="10.625" style="338" customWidth="1"/>
    <col min="11785" max="12032" width="9" style="338"/>
    <col min="12033" max="12033" width="13.75" style="338" customWidth="1"/>
    <col min="12034" max="12034" width="10.75" style="338" customWidth="1"/>
    <col min="12035" max="12040" width="10.625" style="338" customWidth="1"/>
    <col min="12041" max="12288" width="9" style="338"/>
    <col min="12289" max="12289" width="13.75" style="338" customWidth="1"/>
    <col min="12290" max="12290" width="10.75" style="338" customWidth="1"/>
    <col min="12291" max="12296" width="10.625" style="338" customWidth="1"/>
    <col min="12297" max="12544" width="9" style="338"/>
    <col min="12545" max="12545" width="13.75" style="338" customWidth="1"/>
    <col min="12546" max="12546" width="10.75" style="338" customWidth="1"/>
    <col min="12547" max="12552" width="10.625" style="338" customWidth="1"/>
    <col min="12553" max="12800" width="9" style="338"/>
    <col min="12801" max="12801" width="13.75" style="338" customWidth="1"/>
    <col min="12802" max="12802" width="10.75" style="338" customWidth="1"/>
    <col min="12803" max="12808" width="10.625" style="338" customWidth="1"/>
    <col min="12809" max="13056" width="9" style="338"/>
    <col min="13057" max="13057" width="13.75" style="338" customWidth="1"/>
    <col min="13058" max="13058" width="10.75" style="338" customWidth="1"/>
    <col min="13059" max="13064" width="10.625" style="338" customWidth="1"/>
    <col min="13065" max="13312" width="9" style="338"/>
    <col min="13313" max="13313" width="13.75" style="338" customWidth="1"/>
    <col min="13314" max="13314" width="10.75" style="338" customWidth="1"/>
    <col min="13315" max="13320" width="10.625" style="338" customWidth="1"/>
    <col min="13321" max="13568" width="9" style="338"/>
    <col min="13569" max="13569" width="13.75" style="338" customWidth="1"/>
    <col min="13570" max="13570" width="10.75" style="338" customWidth="1"/>
    <col min="13571" max="13576" width="10.625" style="338" customWidth="1"/>
    <col min="13577" max="13824" width="9" style="338"/>
    <col min="13825" max="13825" width="13.75" style="338" customWidth="1"/>
    <col min="13826" max="13826" width="10.75" style="338" customWidth="1"/>
    <col min="13827" max="13832" width="10.625" style="338" customWidth="1"/>
    <col min="13833" max="14080" width="9" style="338"/>
    <col min="14081" max="14081" width="13.75" style="338" customWidth="1"/>
    <col min="14082" max="14082" width="10.75" style="338" customWidth="1"/>
    <col min="14083" max="14088" width="10.625" style="338" customWidth="1"/>
    <col min="14089" max="14336" width="9" style="338"/>
    <col min="14337" max="14337" width="13.75" style="338" customWidth="1"/>
    <col min="14338" max="14338" width="10.75" style="338" customWidth="1"/>
    <col min="14339" max="14344" width="10.625" style="338" customWidth="1"/>
    <col min="14345" max="14592" width="9" style="338"/>
    <col min="14593" max="14593" width="13.75" style="338" customWidth="1"/>
    <col min="14594" max="14594" width="10.75" style="338" customWidth="1"/>
    <col min="14595" max="14600" width="10.625" style="338" customWidth="1"/>
    <col min="14601" max="14848" width="9" style="338"/>
    <col min="14849" max="14849" width="13.75" style="338" customWidth="1"/>
    <col min="14850" max="14850" width="10.75" style="338" customWidth="1"/>
    <col min="14851" max="14856" width="10.625" style="338" customWidth="1"/>
    <col min="14857" max="15104" width="9" style="338"/>
    <col min="15105" max="15105" width="13.75" style="338" customWidth="1"/>
    <col min="15106" max="15106" width="10.75" style="338" customWidth="1"/>
    <col min="15107" max="15112" width="10.625" style="338" customWidth="1"/>
    <col min="15113" max="15360" width="9" style="338"/>
    <col min="15361" max="15361" width="13.75" style="338" customWidth="1"/>
    <col min="15362" max="15362" width="10.75" style="338" customWidth="1"/>
    <col min="15363" max="15368" width="10.625" style="338" customWidth="1"/>
    <col min="15369" max="15616" width="9" style="338"/>
    <col min="15617" max="15617" width="13.75" style="338" customWidth="1"/>
    <col min="15618" max="15618" width="10.75" style="338" customWidth="1"/>
    <col min="15619" max="15624" width="10.625" style="338" customWidth="1"/>
    <col min="15625" max="15872" width="9" style="338"/>
    <col min="15873" max="15873" width="13.75" style="338" customWidth="1"/>
    <col min="15874" max="15874" width="10.75" style="338" customWidth="1"/>
    <col min="15875" max="15880" width="10.625" style="338" customWidth="1"/>
    <col min="15881" max="16128" width="9" style="338"/>
    <col min="16129" max="16129" width="13.75" style="338" customWidth="1"/>
    <col min="16130" max="16130" width="10.75" style="338" customWidth="1"/>
    <col min="16131" max="16136" width="10.625" style="338" customWidth="1"/>
    <col min="16137" max="16384" width="9" style="338"/>
  </cols>
  <sheetData>
    <row r="1" spans="1:8" ht="13.5">
      <c r="A1" s="41" t="s">
        <v>4216</v>
      </c>
      <c r="B1" s="338"/>
    </row>
    <row r="2" spans="1:8" ht="7.5" customHeight="1">
      <c r="B2" s="338"/>
      <c r="H2" s="402"/>
    </row>
    <row r="3" spans="1:8" ht="33" customHeight="1">
      <c r="A3" s="674" t="s">
        <v>4217</v>
      </c>
      <c r="B3" s="674"/>
      <c r="C3" s="674"/>
      <c r="D3" s="589" t="s">
        <v>4218</v>
      </c>
      <c r="E3" s="589" t="s">
        <v>4219</v>
      </c>
      <c r="F3" s="589" t="s">
        <v>4220</v>
      </c>
      <c r="G3" s="744" t="s">
        <v>4221</v>
      </c>
      <c r="H3" s="402"/>
    </row>
    <row r="4" spans="1:8" ht="6" customHeight="1">
      <c r="D4" s="773"/>
    </row>
    <row r="5" spans="1:8" ht="15.95" customHeight="1">
      <c r="A5" s="558" t="s">
        <v>78</v>
      </c>
      <c r="D5" s="774">
        <v>141074</v>
      </c>
      <c r="E5" s="775">
        <v>325237</v>
      </c>
      <c r="F5" s="755">
        <v>147735</v>
      </c>
      <c r="G5" s="776">
        <v>2.3054399999999999</v>
      </c>
    </row>
    <row r="6" spans="1:8" ht="15.95" customHeight="1">
      <c r="A6" s="277" t="s">
        <v>4222</v>
      </c>
      <c r="C6" s="777"/>
      <c r="D6" s="774">
        <v>1356</v>
      </c>
      <c r="E6" s="775">
        <v>2895</v>
      </c>
      <c r="F6" s="755">
        <v>1904</v>
      </c>
      <c r="G6" s="776">
        <v>2.13496</v>
      </c>
    </row>
    <row r="7" spans="1:8" ht="15.95" customHeight="1">
      <c r="A7" s="778" t="s">
        <v>4223</v>
      </c>
      <c r="B7" s="778"/>
      <c r="C7" s="779"/>
      <c r="D7" s="774">
        <v>848</v>
      </c>
      <c r="E7" s="775">
        <v>1878</v>
      </c>
      <c r="F7" s="755">
        <v>1311</v>
      </c>
      <c r="G7" s="776">
        <v>2.21462</v>
      </c>
    </row>
    <row r="8" spans="1:8" ht="15.95" customHeight="1">
      <c r="A8" s="778" t="s">
        <v>4224</v>
      </c>
      <c r="B8" s="778"/>
      <c r="C8" s="779"/>
      <c r="D8" s="774">
        <v>508</v>
      </c>
      <c r="E8" s="775">
        <v>1017</v>
      </c>
      <c r="F8" s="755">
        <v>593</v>
      </c>
      <c r="G8" s="776">
        <v>2.00197</v>
      </c>
    </row>
    <row r="9" spans="1:8" ht="15.95" customHeight="1">
      <c r="A9" s="277" t="s">
        <v>4225</v>
      </c>
      <c r="C9" s="777"/>
      <c r="D9" s="774">
        <v>1465</v>
      </c>
      <c r="E9" s="775">
        <v>5465</v>
      </c>
      <c r="F9" s="755">
        <v>4023</v>
      </c>
      <c r="G9" s="776">
        <v>3.7303799999999998</v>
      </c>
    </row>
    <row r="10" spans="1:8" ht="15.95" customHeight="1">
      <c r="A10" s="778" t="s">
        <v>4226</v>
      </c>
      <c r="B10" s="778"/>
      <c r="C10" s="779"/>
      <c r="D10" s="774">
        <v>623</v>
      </c>
      <c r="E10" s="775">
        <v>2360</v>
      </c>
      <c r="F10" s="755">
        <v>1802</v>
      </c>
      <c r="G10" s="776">
        <v>3.8771200000000001</v>
      </c>
    </row>
    <row r="11" spans="1:8" ht="15.95" customHeight="1">
      <c r="A11" s="778" t="s">
        <v>4227</v>
      </c>
      <c r="B11" s="778"/>
      <c r="C11" s="779"/>
      <c r="D11" s="774">
        <v>315</v>
      </c>
      <c r="E11" s="775">
        <v>1109</v>
      </c>
      <c r="F11" s="755">
        <v>752</v>
      </c>
      <c r="G11" s="776">
        <v>3.5206300000000001</v>
      </c>
    </row>
    <row r="12" spans="1:8" ht="15.95" customHeight="1">
      <c r="A12" s="778" t="s">
        <v>4228</v>
      </c>
      <c r="B12" s="778"/>
      <c r="C12" s="779"/>
      <c r="D12" s="774">
        <v>46</v>
      </c>
      <c r="E12" s="775">
        <v>190</v>
      </c>
      <c r="F12" s="755">
        <v>147</v>
      </c>
      <c r="G12" s="776">
        <v>4.1304299999999996</v>
      </c>
    </row>
    <row r="13" spans="1:8" ht="15.95" customHeight="1">
      <c r="A13" s="778" t="s">
        <v>4229</v>
      </c>
      <c r="B13" s="778"/>
      <c r="C13" s="779"/>
      <c r="D13" s="774">
        <v>481</v>
      </c>
      <c r="E13" s="775">
        <v>1806</v>
      </c>
      <c r="F13" s="755">
        <v>1322</v>
      </c>
      <c r="G13" s="776">
        <v>3.75468</v>
      </c>
    </row>
    <row r="14" spans="1:8" ht="15.95" customHeight="1">
      <c r="A14" s="277" t="s">
        <v>4230</v>
      </c>
      <c r="C14" s="777"/>
      <c r="D14" s="774">
        <v>83936</v>
      </c>
      <c r="E14" s="775">
        <v>224646</v>
      </c>
      <c r="F14" s="755">
        <v>137630</v>
      </c>
      <c r="G14" s="776">
        <v>2.6764000000000001</v>
      </c>
    </row>
    <row r="15" spans="1:8" ht="15.95" customHeight="1">
      <c r="A15" s="778" t="s">
        <v>4231</v>
      </c>
      <c r="B15" s="778"/>
      <c r="C15" s="779"/>
      <c r="D15" s="774">
        <v>4441</v>
      </c>
      <c r="E15" s="775">
        <v>9693</v>
      </c>
      <c r="F15" s="755">
        <v>6324</v>
      </c>
      <c r="G15" s="776">
        <v>2.18262</v>
      </c>
    </row>
    <row r="16" spans="1:8" ht="15.95" customHeight="1">
      <c r="A16" s="778" t="s">
        <v>4232</v>
      </c>
      <c r="B16" s="778"/>
      <c r="C16" s="779"/>
      <c r="D16" s="774">
        <v>75635</v>
      </c>
      <c r="E16" s="775">
        <v>201433</v>
      </c>
      <c r="F16" s="755">
        <v>121488</v>
      </c>
      <c r="G16" s="776">
        <v>2.6632199999999999</v>
      </c>
    </row>
    <row r="17" spans="1:9" ht="25.15" customHeight="1">
      <c r="A17" s="780" t="s">
        <v>4233</v>
      </c>
      <c r="B17" s="780"/>
      <c r="C17" s="781"/>
      <c r="D17" s="774">
        <v>2504</v>
      </c>
      <c r="E17" s="775">
        <v>8760</v>
      </c>
      <c r="F17" s="755">
        <v>6440</v>
      </c>
      <c r="G17" s="776">
        <v>3.4984000000000002</v>
      </c>
    </row>
    <row r="18" spans="1:9" ht="25.15" customHeight="1">
      <c r="A18" s="780" t="s">
        <v>4234</v>
      </c>
      <c r="B18" s="780"/>
      <c r="C18" s="781"/>
      <c r="D18" s="774">
        <v>1356</v>
      </c>
      <c r="E18" s="775">
        <v>4760</v>
      </c>
      <c r="F18" s="755">
        <v>3378</v>
      </c>
      <c r="G18" s="776">
        <v>3.5103200000000001</v>
      </c>
    </row>
    <row r="19" spans="1:9" ht="15.95" customHeight="1">
      <c r="A19" s="277" t="s">
        <v>4235</v>
      </c>
      <c r="C19" s="782"/>
      <c r="D19" s="774">
        <v>51735</v>
      </c>
      <c r="E19" s="775">
        <v>85511</v>
      </c>
      <c r="F19" s="755">
        <v>51</v>
      </c>
      <c r="G19" s="776">
        <v>1.6528700000000001</v>
      </c>
    </row>
    <row r="20" spans="1:9" ht="15.95" customHeight="1">
      <c r="A20" s="277" t="s">
        <v>4236</v>
      </c>
      <c r="C20" s="777"/>
      <c r="D20" s="774">
        <v>2582</v>
      </c>
      <c r="E20" s="775">
        <v>6720</v>
      </c>
      <c r="F20" s="755">
        <v>4127</v>
      </c>
      <c r="G20" s="776">
        <v>2.60263</v>
      </c>
    </row>
    <row r="21" spans="1:9" ht="7.5" customHeight="1">
      <c r="A21" s="646"/>
      <c r="B21" s="404"/>
      <c r="C21" s="404"/>
      <c r="D21" s="769"/>
      <c r="E21" s="404"/>
      <c r="F21" s="404"/>
      <c r="G21" s="404"/>
    </row>
    <row r="22" spans="1:9" ht="22.5" customHeight="1"/>
    <row r="23" spans="1:9" ht="14.25" customHeight="1">
      <c r="A23" s="41" t="s">
        <v>4237</v>
      </c>
      <c r="H23" s="454" t="s">
        <v>45</v>
      </c>
    </row>
    <row r="24" spans="1:9" ht="5.25" customHeight="1">
      <c r="H24" s="351"/>
    </row>
    <row r="25" spans="1:9" ht="30" customHeight="1">
      <c r="A25" s="783" t="s">
        <v>4238</v>
      </c>
      <c r="B25" s="588" t="s">
        <v>60</v>
      </c>
      <c r="C25" s="588" t="s">
        <v>4158</v>
      </c>
      <c r="D25" s="588" t="s">
        <v>4159</v>
      </c>
      <c r="E25" s="588" t="s">
        <v>4160</v>
      </c>
      <c r="F25" s="588" t="s">
        <v>4161</v>
      </c>
      <c r="G25" s="588" t="s">
        <v>4239</v>
      </c>
      <c r="H25" s="744" t="s">
        <v>4240</v>
      </c>
    </row>
    <row r="26" spans="1:9" ht="6" customHeight="1">
      <c r="B26" s="773"/>
    </row>
    <row r="27" spans="1:9" ht="15.95" customHeight="1">
      <c r="A27" s="784" t="s">
        <v>4241</v>
      </c>
      <c r="B27" s="785"/>
      <c r="C27" s="786"/>
      <c r="D27" s="786"/>
      <c r="E27" s="786"/>
      <c r="F27" s="786"/>
      <c r="G27" s="786"/>
      <c r="H27" s="786"/>
    </row>
    <row r="28" spans="1:9" ht="12.75" customHeight="1">
      <c r="A28" s="748" t="s">
        <v>4242</v>
      </c>
      <c r="B28" s="785">
        <f t="shared" ref="B28:H28" si="0">SUM(B31:B34)</f>
        <v>18082</v>
      </c>
      <c r="C28" s="786">
        <f t="shared" si="0"/>
        <v>4232</v>
      </c>
      <c r="D28" s="786">
        <f t="shared" si="0"/>
        <v>4098</v>
      </c>
      <c r="E28" s="786">
        <f t="shared" si="0"/>
        <v>3469</v>
      </c>
      <c r="F28" s="786">
        <f t="shared" si="0"/>
        <v>2987</v>
      </c>
      <c r="G28" s="786">
        <f t="shared" si="0"/>
        <v>3405</v>
      </c>
      <c r="H28" s="786">
        <f t="shared" si="0"/>
        <v>21801</v>
      </c>
      <c r="I28" s="767"/>
    </row>
    <row r="29" spans="1:9" ht="11.25" customHeight="1">
      <c r="A29" s="787" t="s">
        <v>60</v>
      </c>
      <c r="B29" s="785"/>
      <c r="C29" s="786"/>
      <c r="D29" s="786"/>
      <c r="E29" s="786"/>
      <c r="F29" s="786"/>
      <c r="G29" s="786"/>
      <c r="H29" s="786"/>
    </row>
    <row r="30" spans="1:9" ht="15.95" customHeight="1">
      <c r="A30" s="338" t="s">
        <v>4243</v>
      </c>
      <c r="B30" s="788">
        <f>SUM(C30:G30)</f>
        <v>3625</v>
      </c>
      <c r="C30" s="789">
        <v>1857</v>
      </c>
      <c r="D30" s="789">
        <v>1100</v>
      </c>
      <c r="E30" s="789">
        <v>413</v>
      </c>
      <c r="F30" s="789">
        <v>160</v>
      </c>
      <c r="G30" s="789">
        <v>95</v>
      </c>
      <c r="H30" s="789">
        <v>6053</v>
      </c>
      <c r="I30" s="767"/>
    </row>
    <row r="31" spans="1:9" ht="15.95" customHeight="1">
      <c r="A31" s="338" t="s">
        <v>4244</v>
      </c>
      <c r="B31" s="788">
        <f>SUM(C31:G31)</f>
        <v>3340</v>
      </c>
      <c r="C31" s="789">
        <v>1695</v>
      </c>
      <c r="D31" s="789">
        <v>1013</v>
      </c>
      <c r="E31" s="789">
        <v>384</v>
      </c>
      <c r="F31" s="789">
        <v>155</v>
      </c>
      <c r="G31" s="789">
        <v>93</v>
      </c>
      <c r="H31" s="789">
        <v>5533</v>
      </c>
      <c r="I31" s="767"/>
    </row>
    <row r="32" spans="1:9" ht="15.95" customHeight="1">
      <c r="A32" s="338" t="s">
        <v>4245</v>
      </c>
      <c r="B32" s="788">
        <v>176</v>
      </c>
      <c r="C32" s="789">
        <v>162</v>
      </c>
      <c r="D32" s="789">
        <v>87</v>
      </c>
      <c r="E32" s="789">
        <v>29</v>
      </c>
      <c r="F32" s="540">
        <v>5</v>
      </c>
      <c r="G32" s="540">
        <v>2</v>
      </c>
      <c r="H32" s="789">
        <v>520</v>
      </c>
      <c r="I32" s="767"/>
    </row>
    <row r="33" spans="1:9" ht="15.95" customHeight="1">
      <c r="A33" s="338" t="s">
        <v>4246</v>
      </c>
      <c r="B33" s="788">
        <f>SUM(C33:G33)</f>
        <v>13159</v>
      </c>
      <c r="C33" s="789">
        <v>1976</v>
      </c>
      <c r="D33" s="789">
        <v>2683</v>
      </c>
      <c r="E33" s="789">
        <v>2796</v>
      </c>
      <c r="F33" s="789">
        <v>2618</v>
      </c>
      <c r="G33" s="789">
        <v>3086</v>
      </c>
      <c r="H33" s="789">
        <v>13930</v>
      </c>
      <c r="I33" s="767"/>
    </row>
    <row r="34" spans="1:9" ht="15.95" customHeight="1">
      <c r="A34" s="338" t="s">
        <v>4247</v>
      </c>
      <c r="B34" s="788">
        <f>SUM(C34:G34)</f>
        <v>1407</v>
      </c>
      <c r="C34" s="789">
        <v>399</v>
      </c>
      <c r="D34" s="789">
        <v>315</v>
      </c>
      <c r="E34" s="789">
        <v>260</v>
      </c>
      <c r="F34" s="789">
        <v>209</v>
      </c>
      <c r="G34" s="789">
        <v>224</v>
      </c>
      <c r="H34" s="789">
        <v>1818</v>
      </c>
      <c r="I34" s="767"/>
    </row>
    <row r="35" spans="1:9" ht="15.95" customHeight="1">
      <c r="B35" s="788"/>
      <c r="C35" s="789"/>
      <c r="D35" s="789"/>
      <c r="E35" s="789"/>
      <c r="F35" s="789"/>
      <c r="G35" s="789"/>
      <c r="H35" s="786"/>
    </row>
    <row r="36" spans="1:9" s="748" customFormat="1" ht="15.95" customHeight="1">
      <c r="A36" s="787" t="s">
        <v>57</v>
      </c>
      <c r="B36" s="785">
        <f t="shared" ref="B36:H36" si="1">SUM(B38:B41)</f>
        <v>6757</v>
      </c>
      <c r="C36" s="790">
        <f t="shared" si="1"/>
        <v>2408</v>
      </c>
      <c r="D36" s="790">
        <f t="shared" si="1"/>
        <v>1825</v>
      </c>
      <c r="E36" s="790">
        <f t="shared" si="1"/>
        <v>1112</v>
      </c>
      <c r="F36" s="790">
        <f t="shared" si="1"/>
        <v>687</v>
      </c>
      <c r="G36" s="790">
        <f t="shared" si="1"/>
        <v>725</v>
      </c>
      <c r="H36" s="786">
        <f t="shared" si="1"/>
        <v>8966</v>
      </c>
    </row>
    <row r="37" spans="1:9" ht="15.95" customHeight="1">
      <c r="A37" s="338" t="s">
        <v>4243</v>
      </c>
      <c r="B37" s="788">
        <f>SUM(C37:G37)</f>
        <v>1900</v>
      </c>
      <c r="C37" s="789">
        <v>1088</v>
      </c>
      <c r="D37" s="789">
        <v>532</v>
      </c>
      <c r="E37" s="789">
        <v>170</v>
      </c>
      <c r="F37" s="789">
        <v>65</v>
      </c>
      <c r="G37" s="789">
        <v>45</v>
      </c>
      <c r="H37" s="789">
        <v>3413</v>
      </c>
    </row>
    <row r="38" spans="1:9" ht="15.95" customHeight="1">
      <c r="A38" s="338" t="s">
        <v>4244</v>
      </c>
      <c r="B38" s="788">
        <f>SUM(C38:G38)</f>
        <v>1682</v>
      </c>
      <c r="C38" s="789">
        <v>959</v>
      </c>
      <c r="D38" s="789">
        <v>467</v>
      </c>
      <c r="E38" s="789">
        <v>150</v>
      </c>
      <c r="F38" s="789">
        <v>63</v>
      </c>
      <c r="G38" s="789">
        <v>43</v>
      </c>
      <c r="H38" s="789">
        <v>3029</v>
      </c>
    </row>
    <row r="39" spans="1:9" ht="15.95" customHeight="1">
      <c r="A39" s="338" t="s">
        <v>4245</v>
      </c>
      <c r="B39" s="788">
        <f>SUM(C39:G39)</f>
        <v>218</v>
      </c>
      <c r="C39" s="789">
        <v>129</v>
      </c>
      <c r="D39" s="789">
        <v>65</v>
      </c>
      <c r="E39" s="789">
        <v>20</v>
      </c>
      <c r="F39" s="540">
        <v>2</v>
      </c>
      <c r="G39" s="789">
        <v>2</v>
      </c>
      <c r="H39" s="789">
        <v>384</v>
      </c>
    </row>
    <row r="40" spans="1:9" ht="15.95" customHeight="1">
      <c r="A40" s="338" t="s">
        <v>4246</v>
      </c>
      <c r="B40" s="788">
        <f>SUM(C40:G40)</f>
        <v>4144</v>
      </c>
      <c r="C40" s="789">
        <v>1028</v>
      </c>
      <c r="D40" s="789">
        <v>1094</v>
      </c>
      <c r="E40" s="789">
        <v>818</v>
      </c>
      <c r="F40" s="789">
        <v>566</v>
      </c>
      <c r="G40" s="789">
        <v>638</v>
      </c>
      <c r="H40" s="789">
        <v>4523</v>
      </c>
    </row>
    <row r="41" spans="1:9" ht="15.95" customHeight="1">
      <c r="A41" s="338" t="s">
        <v>4247</v>
      </c>
      <c r="B41" s="788">
        <f>SUM(C41:G41)</f>
        <v>713</v>
      </c>
      <c r="C41" s="789">
        <v>292</v>
      </c>
      <c r="D41" s="789">
        <v>199</v>
      </c>
      <c r="E41" s="789">
        <v>124</v>
      </c>
      <c r="F41" s="789">
        <v>56</v>
      </c>
      <c r="G41" s="789">
        <v>42</v>
      </c>
      <c r="H41" s="789">
        <v>1030</v>
      </c>
    </row>
    <row r="42" spans="1:9" ht="15.95" customHeight="1">
      <c r="B42" s="788"/>
      <c r="C42" s="789"/>
      <c r="D42" s="789"/>
      <c r="E42" s="789"/>
      <c r="F42" s="789"/>
      <c r="G42" s="789"/>
      <c r="H42" s="786"/>
    </row>
    <row r="43" spans="1:9" s="748" customFormat="1" ht="15.95" customHeight="1">
      <c r="A43" s="787" t="s">
        <v>58</v>
      </c>
      <c r="B43" s="785">
        <f t="shared" ref="B43:H43" si="2">SUM(B45:B48)</f>
        <v>11434</v>
      </c>
      <c r="C43" s="790">
        <f t="shared" si="2"/>
        <v>1824</v>
      </c>
      <c r="D43" s="790">
        <f t="shared" si="2"/>
        <v>2273</v>
      </c>
      <c r="E43" s="790">
        <f t="shared" si="2"/>
        <v>2357</v>
      </c>
      <c r="F43" s="790">
        <f t="shared" si="2"/>
        <v>2300</v>
      </c>
      <c r="G43" s="790">
        <f t="shared" si="2"/>
        <v>2680</v>
      </c>
      <c r="H43" s="786">
        <f t="shared" si="2"/>
        <v>12835</v>
      </c>
    </row>
    <row r="44" spans="1:9" ht="15.95" customHeight="1">
      <c r="A44" s="338" t="s">
        <v>4243</v>
      </c>
      <c r="B44" s="788">
        <f>SUM(C44:G44)</f>
        <v>1725</v>
      </c>
      <c r="C44" s="789">
        <v>769</v>
      </c>
      <c r="D44" s="789">
        <v>568</v>
      </c>
      <c r="E44" s="789">
        <v>243</v>
      </c>
      <c r="F44" s="789">
        <v>95</v>
      </c>
      <c r="G44" s="789">
        <v>50</v>
      </c>
      <c r="H44" s="789">
        <v>2640</v>
      </c>
    </row>
    <row r="45" spans="1:9" ht="15.95" customHeight="1">
      <c r="A45" s="338" t="s">
        <v>4244</v>
      </c>
      <c r="B45" s="788">
        <f>SUM(C45:G45)</f>
        <v>1658</v>
      </c>
      <c r="C45" s="789">
        <v>736</v>
      </c>
      <c r="D45" s="789">
        <v>546</v>
      </c>
      <c r="E45" s="789">
        <v>234</v>
      </c>
      <c r="F45" s="789">
        <v>92</v>
      </c>
      <c r="G45" s="789">
        <v>50</v>
      </c>
      <c r="H45" s="789">
        <v>2504</v>
      </c>
    </row>
    <row r="46" spans="1:9" ht="15.95" customHeight="1">
      <c r="A46" s="338" t="s">
        <v>4245</v>
      </c>
      <c r="B46" s="788">
        <f>SUM(C46:G46)</f>
        <v>67</v>
      </c>
      <c r="C46" s="789">
        <v>33</v>
      </c>
      <c r="D46" s="789">
        <v>22</v>
      </c>
      <c r="E46" s="789">
        <v>9</v>
      </c>
      <c r="F46" s="540">
        <v>3</v>
      </c>
      <c r="G46" s="540">
        <v>0</v>
      </c>
      <c r="H46" s="789">
        <v>136</v>
      </c>
    </row>
    <row r="47" spans="1:9" ht="15.95" customHeight="1">
      <c r="A47" s="338" t="s">
        <v>4246</v>
      </c>
      <c r="B47" s="788">
        <f>SUM(C47:G47)</f>
        <v>9015</v>
      </c>
      <c r="C47" s="789">
        <v>948</v>
      </c>
      <c r="D47" s="789">
        <v>1589</v>
      </c>
      <c r="E47" s="789">
        <v>1978</v>
      </c>
      <c r="F47" s="789">
        <v>2052</v>
      </c>
      <c r="G47" s="789">
        <v>2448</v>
      </c>
      <c r="H47" s="789">
        <v>9407</v>
      </c>
    </row>
    <row r="48" spans="1:9" ht="15.95" customHeight="1">
      <c r="A48" s="338" t="s">
        <v>4247</v>
      </c>
      <c r="B48" s="788">
        <f>SUM(C48:G48)</f>
        <v>694</v>
      </c>
      <c r="C48" s="789">
        <v>107</v>
      </c>
      <c r="D48" s="789">
        <v>116</v>
      </c>
      <c r="E48" s="789">
        <v>136</v>
      </c>
      <c r="F48" s="789">
        <v>153</v>
      </c>
      <c r="G48" s="789">
        <v>182</v>
      </c>
      <c r="H48" s="789">
        <v>788</v>
      </c>
    </row>
    <row r="49" spans="1:8" ht="4.5" customHeight="1">
      <c r="A49" s="404"/>
      <c r="B49" s="791"/>
      <c r="C49" s="403"/>
      <c r="D49" s="403"/>
      <c r="E49" s="403"/>
      <c r="F49" s="403"/>
      <c r="G49" s="403"/>
      <c r="H49" s="403"/>
    </row>
    <row r="50" spans="1:8">
      <c r="B50" s="401"/>
      <c r="C50" s="792"/>
      <c r="D50" s="792"/>
      <c r="E50" s="792"/>
      <c r="F50" s="792"/>
      <c r="G50" s="792"/>
      <c r="H50" s="792"/>
    </row>
  </sheetData>
  <mergeCells count="12">
    <mergeCell ref="A13:C13"/>
    <mergeCell ref="A15:C15"/>
    <mergeCell ref="A16:C16"/>
    <mergeCell ref="A17:C17"/>
    <mergeCell ref="A18:C18"/>
    <mergeCell ref="H23:H24"/>
    <mergeCell ref="A3:C3"/>
    <mergeCell ref="A7:C7"/>
    <mergeCell ref="A8:C8"/>
    <mergeCell ref="A10:C10"/>
    <mergeCell ref="A11:C11"/>
    <mergeCell ref="A12:C12"/>
  </mergeCells>
  <phoneticPr fontId="2"/>
  <pageMargins left="0.78740157480314965" right="0.59055118110236227" top="0.78740157480314965" bottom="0.78740157480314965" header="0.51181102362204722" footer="0.51181102362204722"/>
  <pageSetup paperSize="9" firstPageNumber="126" orientation="portrait" useFirstPageNumber="1" horizontalDpi="300" verticalDpi="300" r:id="rId1"/>
  <headerFooter alignWithMargins="0">
    <oddFooter>&amp;C&amp;"ＭＳ 明朝,標準"
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zoomScaleNormal="100" zoomScaleSheetLayoutView="85" workbookViewId="0">
      <pane ySplit="5" topLeftCell="A6" activePane="bottomLeft" state="frozen"/>
      <selection pane="bottomLeft" activeCell="AC70" sqref="AC70"/>
    </sheetView>
  </sheetViews>
  <sheetFormatPr defaultRowHeight="11.25"/>
  <cols>
    <col min="1" max="1" width="2.875" style="338" customWidth="1"/>
    <col min="2" max="2" width="5.75" style="402" customWidth="1"/>
    <col min="3" max="3" width="2.75" style="338" customWidth="1"/>
    <col min="4" max="4" width="8.125" style="661" customWidth="1"/>
    <col min="5" max="7" width="7.5" style="661" customWidth="1"/>
    <col min="8" max="10" width="8.125" style="661" customWidth="1"/>
    <col min="11" max="11" width="8" style="661" customWidth="1"/>
    <col min="12" max="12" width="7.875" style="661" customWidth="1"/>
    <col min="13" max="13" width="8.25" style="661" customWidth="1"/>
    <col min="14" max="24" width="8.125" style="661" customWidth="1"/>
    <col min="25" max="26" width="8.125" style="338" customWidth="1"/>
    <col min="27" max="27" width="7" style="338" customWidth="1"/>
    <col min="28" max="256" width="9" style="338"/>
    <col min="257" max="257" width="2.875" style="338" customWidth="1"/>
    <col min="258" max="258" width="5.75" style="338" customWidth="1"/>
    <col min="259" max="259" width="2.75" style="338" customWidth="1"/>
    <col min="260" max="260" width="8.125" style="338" customWidth="1"/>
    <col min="261" max="263" width="7.5" style="338" customWidth="1"/>
    <col min="264" max="266" width="8.125" style="338" customWidth="1"/>
    <col min="267" max="267" width="8" style="338" customWidth="1"/>
    <col min="268" max="268" width="7.875" style="338" customWidth="1"/>
    <col min="269" max="269" width="8.25" style="338" customWidth="1"/>
    <col min="270" max="282" width="8.125" style="338" customWidth="1"/>
    <col min="283" max="283" width="7" style="338" customWidth="1"/>
    <col min="284" max="512" width="9" style="338"/>
    <col min="513" max="513" width="2.875" style="338" customWidth="1"/>
    <col min="514" max="514" width="5.75" style="338" customWidth="1"/>
    <col min="515" max="515" width="2.75" style="338" customWidth="1"/>
    <col min="516" max="516" width="8.125" style="338" customWidth="1"/>
    <col min="517" max="519" width="7.5" style="338" customWidth="1"/>
    <col min="520" max="522" width="8.125" style="338" customWidth="1"/>
    <col min="523" max="523" width="8" style="338" customWidth="1"/>
    <col min="524" max="524" width="7.875" style="338" customWidth="1"/>
    <col min="525" max="525" width="8.25" style="338" customWidth="1"/>
    <col min="526" max="538" width="8.125" style="338" customWidth="1"/>
    <col min="539" max="539" width="7" style="338" customWidth="1"/>
    <col min="540" max="768" width="9" style="338"/>
    <col min="769" max="769" width="2.875" style="338" customWidth="1"/>
    <col min="770" max="770" width="5.75" style="338" customWidth="1"/>
    <col min="771" max="771" width="2.75" style="338" customWidth="1"/>
    <col min="772" max="772" width="8.125" style="338" customWidth="1"/>
    <col min="773" max="775" width="7.5" style="338" customWidth="1"/>
    <col min="776" max="778" width="8.125" style="338" customWidth="1"/>
    <col min="779" max="779" width="8" style="338" customWidth="1"/>
    <col min="780" max="780" width="7.875" style="338" customWidth="1"/>
    <col min="781" max="781" width="8.25" style="338" customWidth="1"/>
    <col min="782" max="794" width="8.125" style="338" customWidth="1"/>
    <col min="795" max="795" width="7" style="338" customWidth="1"/>
    <col min="796" max="1024" width="9" style="338"/>
    <col min="1025" max="1025" width="2.875" style="338" customWidth="1"/>
    <col min="1026" max="1026" width="5.75" style="338" customWidth="1"/>
    <col min="1027" max="1027" width="2.75" style="338" customWidth="1"/>
    <col min="1028" max="1028" width="8.125" style="338" customWidth="1"/>
    <col min="1029" max="1031" width="7.5" style="338" customWidth="1"/>
    <col min="1032" max="1034" width="8.125" style="338" customWidth="1"/>
    <col min="1035" max="1035" width="8" style="338" customWidth="1"/>
    <col min="1036" max="1036" width="7.875" style="338" customWidth="1"/>
    <col min="1037" max="1037" width="8.25" style="338" customWidth="1"/>
    <col min="1038" max="1050" width="8.125" style="338" customWidth="1"/>
    <col min="1051" max="1051" width="7" style="338" customWidth="1"/>
    <col min="1052" max="1280" width="9" style="338"/>
    <col min="1281" max="1281" width="2.875" style="338" customWidth="1"/>
    <col min="1282" max="1282" width="5.75" style="338" customWidth="1"/>
    <col min="1283" max="1283" width="2.75" style="338" customWidth="1"/>
    <col min="1284" max="1284" width="8.125" style="338" customWidth="1"/>
    <col min="1285" max="1287" width="7.5" style="338" customWidth="1"/>
    <col min="1288" max="1290" width="8.125" style="338" customWidth="1"/>
    <col min="1291" max="1291" width="8" style="338" customWidth="1"/>
    <col min="1292" max="1292" width="7.875" style="338" customWidth="1"/>
    <col min="1293" max="1293" width="8.25" style="338" customWidth="1"/>
    <col min="1294" max="1306" width="8.125" style="338" customWidth="1"/>
    <col min="1307" max="1307" width="7" style="338" customWidth="1"/>
    <col min="1308" max="1536" width="9" style="338"/>
    <col min="1537" max="1537" width="2.875" style="338" customWidth="1"/>
    <col min="1538" max="1538" width="5.75" style="338" customWidth="1"/>
    <col min="1539" max="1539" width="2.75" style="338" customWidth="1"/>
    <col min="1540" max="1540" width="8.125" style="338" customWidth="1"/>
    <col min="1541" max="1543" width="7.5" style="338" customWidth="1"/>
    <col min="1544" max="1546" width="8.125" style="338" customWidth="1"/>
    <col min="1547" max="1547" width="8" style="338" customWidth="1"/>
    <col min="1548" max="1548" width="7.875" style="338" customWidth="1"/>
    <col min="1549" max="1549" width="8.25" style="338" customWidth="1"/>
    <col min="1550" max="1562" width="8.125" style="338" customWidth="1"/>
    <col min="1563" max="1563" width="7" style="338" customWidth="1"/>
    <col min="1564" max="1792" width="9" style="338"/>
    <col min="1793" max="1793" width="2.875" style="338" customWidth="1"/>
    <col min="1794" max="1794" width="5.75" style="338" customWidth="1"/>
    <col min="1795" max="1795" width="2.75" style="338" customWidth="1"/>
    <col min="1796" max="1796" width="8.125" style="338" customWidth="1"/>
    <col min="1797" max="1799" width="7.5" style="338" customWidth="1"/>
    <col min="1800" max="1802" width="8.125" style="338" customWidth="1"/>
    <col min="1803" max="1803" width="8" style="338" customWidth="1"/>
    <col min="1804" max="1804" width="7.875" style="338" customWidth="1"/>
    <col min="1805" max="1805" width="8.25" style="338" customWidth="1"/>
    <col min="1806" max="1818" width="8.125" style="338" customWidth="1"/>
    <col min="1819" max="1819" width="7" style="338" customWidth="1"/>
    <col min="1820" max="2048" width="9" style="338"/>
    <col min="2049" max="2049" width="2.875" style="338" customWidth="1"/>
    <col min="2050" max="2050" width="5.75" style="338" customWidth="1"/>
    <col min="2051" max="2051" width="2.75" style="338" customWidth="1"/>
    <col min="2052" max="2052" width="8.125" style="338" customWidth="1"/>
    <col min="2053" max="2055" width="7.5" style="338" customWidth="1"/>
    <col min="2056" max="2058" width="8.125" style="338" customWidth="1"/>
    <col min="2059" max="2059" width="8" style="338" customWidth="1"/>
    <col min="2060" max="2060" width="7.875" style="338" customWidth="1"/>
    <col min="2061" max="2061" width="8.25" style="338" customWidth="1"/>
    <col min="2062" max="2074" width="8.125" style="338" customWidth="1"/>
    <col min="2075" max="2075" width="7" style="338" customWidth="1"/>
    <col min="2076" max="2304" width="9" style="338"/>
    <col min="2305" max="2305" width="2.875" style="338" customWidth="1"/>
    <col min="2306" max="2306" width="5.75" style="338" customWidth="1"/>
    <col min="2307" max="2307" width="2.75" style="338" customWidth="1"/>
    <col min="2308" max="2308" width="8.125" style="338" customWidth="1"/>
    <col min="2309" max="2311" width="7.5" style="338" customWidth="1"/>
    <col min="2312" max="2314" width="8.125" style="338" customWidth="1"/>
    <col min="2315" max="2315" width="8" style="338" customWidth="1"/>
    <col min="2316" max="2316" width="7.875" style="338" customWidth="1"/>
    <col min="2317" max="2317" width="8.25" style="338" customWidth="1"/>
    <col min="2318" max="2330" width="8.125" style="338" customWidth="1"/>
    <col min="2331" max="2331" width="7" style="338" customWidth="1"/>
    <col min="2332" max="2560" width="9" style="338"/>
    <col min="2561" max="2561" width="2.875" style="338" customWidth="1"/>
    <col min="2562" max="2562" width="5.75" style="338" customWidth="1"/>
    <col min="2563" max="2563" width="2.75" style="338" customWidth="1"/>
    <col min="2564" max="2564" width="8.125" style="338" customWidth="1"/>
    <col min="2565" max="2567" width="7.5" style="338" customWidth="1"/>
    <col min="2568" max="2570" width="8.125" style="338" customWidth="1"/>
    <col min="2571" max="2571" width="8" style="338" customWidth="1"/>
    <col min="2572" max="2572" width="7.875" style="338" customWidth="1"/>
    <col min="2573" max="2573" width="8.25" style="338" customWidth="1"/>
    <col min="2574" max="2586" width="8.125" style="338" customWidth="1"/>
    <col min="2587" max="2587" width="7" style="338" customWidth="1"/>
    <col min="2588" max="2816" width="9" style="338"/>
    <col min="2817" max="2817" width="2.875" style="338" customWidth="1"/>
    <col min="2818" max="2818" width="5.75" style="338" customWidth="1"/>
    <col min="2819" max="2819" width="2.75" style="338" customWidth="1"/>
    <col min="2820" max="2820" width="8.125" style="338" customWidth="1"/>
    <col min="2821" max="2823" width="7.5" style="338" customWidth="1"/>
    <col min="2824" max="2826" width="8.125" style="338" customWidth="1"/>
    <col min="2827" max="2827" width="8" style="338" customWidth="1"/>
    <col min="2828" max="2828" width="7.875" style="338" customWidth="1"/>
    <col min="2829" max="2829" width="8.25" style="338" customWidth="1"/>
    <col min="2830" max="2842" width="8.125" style="338" customWidth="1"/>
    <col min="2843" max="2843" width="7" style="338" customWidth="1"/>
    <col min="2844" max="3072" width="9" style="338"/>
    <col min="3073" max="3073" width="2.875" style="338" customWidth="1"/>
    <col min="3074" max="3074" width="5.75" style="338" customWidth="1"/>
    <col min="3075" max="3075" width="2.75" style="338" customWidth="1"/>
    <col min="3076" max="3076" width="8.125" style="338" customWidth="1"/>
    <col min="3077" max="3079" width="7.5" style="338" customWidth="1"/>
    <col min="3080" max="3082" width="8.125" style="338" customWidth="1"/>
    <col min="3083" max="3083" width="8" style="338" customWidth="1"/>
    <col min="3084" max="3084" width="7.875" style="338" customWidth="1"/>
    <col min="3085" max="3085" width="8.25" style="338" customWidth="1"/>
    <col min="3086" max="3098" width="8.125" style="338" customWidth="1"/>
    <col min="3099" max="3099" width="7" style="338" customWidth="1"/>
    <col min="3100" max="3328" width="9" style="338"/>
    <col min="3329" max="3329" width="2.875" style="338" customWidth="1"/>
    <col min="3330" max="3330" width="5.75" style="338" customWidth="1"/>
    <col min="3331" max="3331" width="2.75" style="338" customWidth="1"/>
    <col min="3332" max="3332" width="8.125" style="338" customWidth="1"/>
    <col min="3333" max="3335" width="7.5" style="338" customWidth="1"/>
    <col min="3336" max="3338" width="8.125" style="338" customWidth="1"/>
    <col min="3339" max="3339" width="8" style="338" customWidth="1"/>
    <col min="3340" max="3340" width="7.875" style="338" customWidth="1"/>
    <col min="3341" max="3341" width="8.25" style="338" customWidth="1"/>
    <col min="3342" max="3354" width="8.125" style="338" customWidth="1"/>
    <col min="3355" max="3355" width="7" style="338" customWidth="1"/>
    <col min="3356" max="3584" width="9" style="338"/>
    <col min="3585" max="3585" width="2.875" style="338" customWidth="1"/>
    <col min="3586" max="3586" width="5.75" style="338" customWidth="1"/>
    <col min="3587" max="3587" width="2.75" style="338" customWidth="1"/>
    <col min="3588" max="3588" width="8.125" style="338" customWidth="1"/>
    <col min="3589" max="3591" width="7.5" style="338" customWidth="1"/>
    <col min="3592" max="3594" width="8.125" style="338" customWidth="1"/>
    <col min="3595" max="3595" width="8" style="338" customWidth="1"/>
    <col min="3596" max="3596" width="7.875" style="338" customWidth="1"/>
    <col min="3597" max="3597" width="8.25" style="338" customWidth="1"/>
    <col min="3598" max="3610" width="8.125" style="338" customWidth="1"/>
    <col min="3611" max="3611" width="7" style="338" customWidth="1"/>
    <col min="3612" max="3840" width="9" style="338"/>
    <col min="3841" max="3841" width="2.875" style="338" customWidth="1"/>
    <col min="3842" max="3842" width="5.75" style="338" customWidth="1"/>
    <col min="3843" max="3843" width="2.75" style="338" customWidth="1"/>
    <col min="3844" max="3844" width="8.125" style="338" customWidth="1"/>
    <col min="3845" max="3847" width="7.5" style="338" customWidth="1"/>
    <col min="3848" max="3850" width="8.125" style="338" customWidth="1"/>
    <col min="3851" max="3851" width="8" style="338" customWidth="1"/>
    <col min="3852" max="3852" width="7.875" style="338" customWidth="1"/>
    <col min="3853" max="3853" width="8.25" style="338" customWidth="1"/>
    <col min="3854" max="3866" width="8.125" style="338" customWidth="1"/>
    <col min="3867" max="3867" width="7" style="338" customWidth="1"/>
    <col min="3868" max="4096" width="9" style="338"/>
    <col min="4097" max="4097" width="2.875" style="338" customWidth="1"/>
    <col min="4098" max="4098" width="5.75" style="338" customWidth="1"/>
    <col min="4099" max="4099" width="2.75" style="338" customWidth="1"/>
    <col min="4100" max="4100" width="8.125" style="338" customWidth="1"/>
    <col min="4101" max="4103" width="7.5" style="338" customWidth="1"/>
    <col min="4104" max="4106" width="8.125" style="338" customWidth="1"/>
    <col min="4107" max="4107" width="8" style="338" customWidth="1"/>
    <col min="4108" max="4108" width="7.875" style="338" customWidth="1"/>
    <col min="4109" max="4109" width="8.25" style="338" customWidth="1"/>
    <col min="4110" max="4122" width="8.125" style="338" customWidth="1"/>
    <col min="4123" max="4123" width="7" style="338" customWidth="1"/>
    <col min="4124" max="4352" width="9" style="338"/>
    <col min="4353" max="4353" width="2.875" style="338" customWidth="1"/>
    <col min="4354" max="4354" width="5.75" style="338" customWidth="1"/>
    <col min="4355" max="4355" width="2.75" style="338" customWidth="1"/>
    <col min="4356" max="4356" width="8.125" style="338" customWidth="1"/>
    <col min="4357" max="4359" width="7.5" style="338" customWidth="1"/>
    <col min="4360" max="4362" width="8.125" style="338" customWidth="1"/>
    <col min="4363" max="4363" width="8" style="338" customWidth="1"/>
    <col min="4364" max="4364" width="7.875" style="338" customWidth="1"/>
    <col min="4365" max="4365" width="8.25" style="338" customWidth="1"/>
    <col min="4366" max="4378" width="8.125" style="338" customWidth="1"/>
    <col min="4379" max="4379" width="7" style="338" customWidth="1"/>
    <col min="4380" max="4608" width="9" style="338"/>
    <col min="4609" max="4609" width="2.875" style="338" customWidth="1"/>
    <col min="4610" max="4610" width="5.75" style="338" customWidth="1"/>
    <col min="4611" max="4611" width="2.75" style="338" customWidth="1"/>
    <col min="4612" max="4612" width="8.125" style="338" customWidth="1"/>
    <col min="4613" max="4615" width="7.5" style="338" customWidth="1"/>
    <col min="4616" max="4618" width="8.125" style="338" customWidth="1"/>
    <col min="4619" max="4619" width="8" style="338" customWidth="1"/>
    <col min="4620" max="4620" width="7.875" style="338" customWidth="1"/>
    <col min="4621" max="4621" width="8.25" style="338" customWidth="1"/>
    <col min="4622" max="4634" width="8.125" style="338" customWidth="1"/>
    <col min="4635" max="4635" width="7" style="338" customWidth="1"/>
    <col min="4636" max="4864" width="9" style="338"/>
    <col min="4865" max="4865" width="2.875" style="338" customWidth="1"/>
    <col min="4866" max="4866" width="5.75" style="338" customWidth="1"/>
    <col min="4867" max="4867" width="2.75" style="338" customWidth="1"/>
    <col min="4868" max="4868" width="8.125" style="338" customWidth="1"/>
    <col min="4869" max="4871" width="7.5" style="338" customWidth="1"/>
    <col min="4872" max="4874" width="8.125" style="338" customWidth="1"/>
    <col min="4875" max="4875" width="8" style="338" customWidth="1"/>
    <col min="4876" max="4876" width="7.875" style="338" customWidth="1"/>
    <col min="4877" max="4877" width="8.25" style="338" customWidth="1"/>
    <col min="4878" max="4890" width="8.125" style="338" customWidth="1"/>
    <col min="4891" max="4891" width="7" style="338" customWidth="1"/>
    <col min="4892" max="5120" width="9" style="338"/>
    <col min="5121" max="5121" width="2.875" style="338" customWidth="1"/>
    <col min="5122" max="5122" width="5.75" style="338" customWidth="1"/>
    <col min="5123" max="5123" width="2.75" style="338" customWidth="1"/>
    <col min="5124" max="5124" width="8.125" style="338" customWidth="1"/>
    <col min="5125" max="5127" width="7.5" style="338" customWidth="1"/>
    <col min="5128" max="5130" width="8.125" style="338" customWidth="1"/>
    <col min="5131" max="5131" width="8" style="338" customWidth="1"/>
    <col min="5132" max="5132" width="7.875" style="338" customWidth="1"/>
    <col min="5133" max="5133" width="8.25" style="338" customWidth="1"/>
    <col min="5134" max="5146" width="8.125" style="338" customWidth="1"/>
    <col min="5147" max="5147" width="7" style="338" customWidth="1"/>
    <col min="5148" max="5376" width="9" style="338"/>
    <col min="5377" max="5377" width="2.875" style="338" customWidth="1"/>
    <col min="5378" max="5378" width="5.75" style="338" customWidth="1"/>
    <col min="5379" max="5379" width="2.75" style="338" customWidth="1"/>
    <col min="5380" max="5380" width="8.125" style="338" customWidth="1"/>
    <col min="5381" max="5383" width="7.5" style="338" customWidth="1"/>
    <col min="5384" max="5386" width="8.125" style="338" customWidth="1"/>
    <col min="5387" max="5387" width="8" style="338" customWidth="1"/>
    <col min="5388" max="5388" width="7.875" style="338" customWidth="1"/>
    <col min="5389" max="5389" width="8.25" style="338" customWidth="1"/>
    <col min="5390" max="5402" width="8.125" style="338" customWidth="1"/>
    <col min="5403" max="5403" width="7" style="338" customWidth="1"/>
    <col min="5404" max="5632" width="9" style="338"/>
    <col min="5633" max="5633" width="2.875" style="338" customWidth="1"/>
    <col min="5634" max="5634" width="5.75" style="338" customWidth="1"/>
    <col min="5635" max="5635" width="2.75" style="338" customWidth="1"/>
    <col min="5636" max="5636" width="8.125" style="338" customWidth="1"/>
    <col min="5637" max="5639" width="7.5" style="338" customWidth="1"/>
    <col min="5640" max="5642" width="8.125" style="338" customWidth="1"/>
    <col min="5643" max="5643" width="8" style="338" customWidth="1"/>
    <col min="5644" max="5644" width="7.875" style="338" customWidth="1"/>
    <col min="5645" max="5645" width="8.25" style="338" customWidth="1"/>
    <col min="5646" max="5658" width="8.125" style="338" customWidth="1"/>
    <col min="5659" max="5659" width="7" style="338" customWidth="1"/>
    <col min="5660" max="5888" width="9" style="338"/>
    <col min="5889" max="5889" width="2.875" style="338" customWidth="1"/>
    <col min="5890" max="5890" width="5.75" style="338" customWidth="1"/>
    <col min="5891" max="5891" width="2.75" style="338" customWidth="1"/>
    <col min="5892" max="5892" width="8.125" style="338" customWidth="1"/>
    <col min="5893" max="5895" width="7.5" style="338" customWidth="1"/>
    <col min="5896" max="5898" width="8.125" style="338" customWidth="1"/>
    <col min="5899" max="5899" width="8" style="338" customWidth="1"/>
    <col min="5900" max="5900" width="7.875" style="338" customWidth="1"/>
    <col min="5901" max="5901" width="8.25" style="338" customWidth="1"/>
    <col min="5902" max="5914" width="8.125" style="338" customWidth="1"/>
    <col min="5915" max="5915" width="7" style="338" customWidth="1"/>
    <col min="5916" max="6144" width="9" style="338"/>
    <col min="6145" max="6145" width="2.875" style="338" customWidth="1"/>
    <col min="6146" max="6146" width="5.75" style="338" customWidth="1"/>
    <col min="6147" max="6147" width="2.75" style="338" customWidth="1"/>
    <col min="6148" max="6148" width="8.125" style="338" customWidth="1"/>
    <col min="6149" max="6151" width="7.5" style="338" customWidth="1"/>
    <col min="6152" max="6154" width="8.125" style="338" customWidth="1"/>
    <col min="6155" max="6155" width="8" style="338" customWidth="1"/>
    <col min="6156" max="6156" width="7.875" style="338" customWidth="1"/>
    <col min="6157" max="6157" width="8.25" style="338" customWidth="1"/>
    <col min="6158" max="6170" width="8.125" style="338" customWidth="1"/>
    <col min="6171" max="6171" width="7" style="338" customWidth="1"/>
    <col min="6172" max="6400" width="9" style="338"/>
    <col min="6401" max="6401" width="2.875" style="338" customWidth="1"/>
    <col min="6402" max="6402" width="5.75" style="338" customWidth="1"/>
    <col min="6403" max="6403" width="2.75" style="338" customWidth="1"/>
    <col min="6404" max="6404" width="8.125" style="338" customWidth="1"/>
    <col min="6405" max="6407" width="7.5" style="338" customWidth="1"/>
    <col min="6408" max="6410" width="8.125" style="338" customWidth="1"/>
    <col min="6411" max="6411" width="8" style="338" customWidth="1"/>
    <col min="6412" max="6412" width="7.875" style="338" customWidth="1"/>
    <col min="6413" max="6413" width="8.25" style="338" customWidth="1"/>
    <col min="6414" max="6426" width="8.125" style="338" customWidth="1"/>
    <col min="6427" max="6427" width="7" style="338" customWidth="1"/>
    <col min="6428" max="6656" width="9" style="338"/>
    <col min="6657" max="6657" width="2.875" style="338" customWidth="1"/>
    <col min="6658" max="6658" width="5.75" style="338" customWidth="1"/>
    <col min="6659" max="6659" width="2.75" style="338" customWidth="1"/>
    <col min="6660" max="6660" width="8.125" style="338" customWidth="1"/>
    <col min="6661" max="6663" width="7.5" style="338" customWidth="1"/>
    <col min="6664" max="6666" width="8.125" style="338" customWidth="1"/>
    <col min="6667" max="6667" width="8" style="338" customWidth="1"/>
    <col min="6668" max="6668" width="7.875" style="338" customWidth="1"/>
    <col min="6669" max="6669" width="8.25" style="338" customWidth="1"/>
    <col min="6670" max="6682" width="8.125" style="338" customWidth="1"/>
    <col min="6683" max="6683" width="7" style="338" customWidth="1"/>
    <col min="6684" max="6912" width="9" style="338"/>
    <col min="6913" max="6913" width="2.875" style="338" customWidth="1"/>
    <col min="6914" max="6914" width="5.75" style="338" customWidth="1"/>
    <col min="6915" max="6915" width="2.75" style="338" customWidth="1"/>
    <col min="6916" max="6916" width="8.125" style="338" customWidth="1"/>
    <col min="6917" max="6919" width="7.5" style="338" customWidth="1"/>
    <col min="6920" max="6922" width="8.125" style="338" customWidth="1"/>
    <col min="6923" max="6923" width="8" style="338" customWidth="1"/>
    <col min="6924" max="6924" width="7.875" style="338" customWidth="1"/>
    <col min="6925" max="6925" width="8.25" style="338" customWidth="1"/>
    <col min="6926" max="6938" width="8.125" style="338" customWidth="1"/>
    <col min="6939" max="6939" width="7" style="338" customWidth="1"/>
    <col min="6940" max="7168" width="9" style="338"/>
    <col min="7169" max="7169" width="2.875" style="338" customWidth="1"/>
    <col min="7170" max="7170" width="5.75" style="338" customWidth="1"/>
    <col min="7171" max="7171" width="2.75" style="338" customWidth="1"/>
    <col min="7172" max="7172" width="8.125" style="338" customWidth="1"/>
    <col min="7173" max="7175" width="7.5" style="338" customWidth="1"/>
    <col min="7176" max="7178" width="8.125" style="338" customWidth="1"/>
    <col min="7179" max="7179" width="8" style="338" customWidth="1"/>
    <col min="7180" max="7180" width="7.875" style="338" customWidth="1"/>
    <col min="7181" max="7181" width="8.25" style="338" customWidth="1"/>
    <col min="7182" max="7194" width="8.125" style="338" customWidth="1"/>
    <col min="7195" max="7195" width="7" style="338" customWidth="1"/>
    <col min="7196" max="7424" width="9" style="338"/>
    <col min="7425" max="7425" width="2.875" style="338" customWidth="1"/>
    <col min="7426" max="7426" width="5.75" style="338" customWidth="1"/>
    <col min="7427" max="7427" width="2.75" style="338" customWidth="1"/>
    <col min="7428" max="7428" width="8.125" style="338" customWidth="1"/>
    <col min="7429" max="7431" width="7.5" style="338" customWidth="1"/>
    <col min="7432" max="7434" width="8.125" style="338" customWidth="1"/>
    <col min="7435" max="7435" width="8" style="338" customWidth="1"/>
    <col min="7436" max="7436" width="7.875" style="338" customWidth="1"/>
    <col min="7437" max="7437" width="8.25" style="338" customWidth="1"/>
    <col min="7438" max="7450" width="8.125" style="338" customWidth="1"/>
    <col min="7451" max="7451" width="7" style="338" customWidth="1"/>
    <col min="7452" max="7680" width="9" style="338"/>
    <col min="7681" max="7681" width="2.875" style="338" customWidth="1"/>
    <col min="7682" max="7682" width="5.75" style="338" customWidth="1"/>
    <col min="7683" max="7683" width="2.75" style="338" customWidth="1"/>
    <col min="7684" max="7684" width="8.125" style="338" customWidth="1"/>
    <col min="7685" max="7687" width="7.5" style="338" customWidth="1"/>
    <col min="7688" max="7690" width="8.125" style="338" customWidth="1"/>
    <col min="7691" max="7691" width="8" style="338" customWidth="1"/>
    <col min="7692" max="7692" width="7.875" style="338" customWidth="1"/>
    <col min="7693" max="7693" width="8.25" style="338" customWidth="1"/>
    <col min="7694" max="7706" width="8.125" style="338" customWidth="1"/>
    <col min="7707" max="7707" width="7" style="338" customWidth="1"/>
    <col min="7708" max="7936" width="9" style="338"/>
    <col min="7937" max="7937" width="2.875" style="338" customWidth="1"/>
    <col min="7938" max="7938" width="5.75" style="338" customWidth="1"/>
    <col min="7939" max="7939" width="2.75" style="338" customWidth="1"/>
    <col min="7940" max="7940" width="8.125" style="338" customWidth="1"/>
    <col min="7941" max="7943" width="7.5" style="338" customWidth="1"/>
    <col min="7944" max="7946" width="8.125" style="338" customWidth="1"/>
    <col min="7947" max="7947" width="8" style="338" customWidth="1"/>
    <col min="7948" max="7948" width="7.875" style="338" customWidth="1"/>
    <col min="7949" max="7949" width="8.25" style="338" customWidth="1"/>
    <col min="7950" max="7962" width="8.125" style="338" customWidth="1"/>
    <col min="7963" max="7963" width="7" style="338" customWidth="1"/>
    <col min="7964" max="8192" width="9" style="338"/>
    <col min="8193" max="8193" width="2.875" style="338" customWidth="1"/>
    <col min="8194" max="8194" width="5.75" style="338" customWidth="1"/>
    <col min="8195" max="8195" width="2.75" style="338" customWidth="1"/>
    <col min="8196" max="8196" width="8.125" style="338" customWidth="1"/>
    <col min="8197" max="8199" width="7.5" style="338" customWidth="1"/>
    <col min="8200" max="8202" width="8.125" style="338" customWidth="1"/>
    <col min="8203" max="8203" width="8" style="338" customWidth="1"/>
    <col min="8204" max="8204" width="7.875" style="338" customWidth="1"/>
    <col min="8205" max="8205" width="8.25" style="338" customWidth="1"/>
    <col min="8206" max="8218" width="8.125" style="338" customWidth="1"/>
    <col min="8219" max="8219" width="7" style="338" customWidth="1"/>
    <col min="8220" max="8448" width="9" style="338"/>
    <col min="8449" max="8449" width="2.875" style="338" customWidth="1"/>
    <col min="8450" max="8450" width="5.75" style="338" customWidth="1"/>
    <col min="8451" max="8451" width="2.75" style="338" customWidth="1"/>
    <col min="8452" max="8452" width="8.125" style="338" customWidth="1"/>
    <col min="8453" max="8455" width="7.5" style="338" customWidth="1"/>
    <col min="8456" max="8458" width="8.125" style="338" customWidth="1"/>
    <col min="8459" max="8459" width="8" style="338" customWidth="1"/>
    <col min="8460" max="8460" width="7.875" style="338" customWidth="1"/>
    <col min="8461" max="8461" width="8.25" style="338" customWidth="1"/>
    <col min="8462" max="8474" width="8.125" style="338" customWidth="1"/>
    <col min="8475" max="8475" width="7" style="338" customWidth="1"/>
    <col min="8476" max="8704" width="9" style="338"/>
    <col min="8705" max="8705" width="2.875" style="338" customWidth="1"/>
    <col min="8706" max="8706" width="5.75" style="338" customWidth="1"/>
    <col min="8707" max="8707" width="2.75" style="338" customWidth="1"/>
    <col min="8708" max="8708" width="8.125" style="338" customWidth="1"/>
    <col min="8709" max="8711" width="7.5" style="338" customWidth="1"/>
    <col min="8712" max="8714" width="8.125" style="338" customWidth="1"/>
    <col min="8715" max="8715" width="8" style="338" customWidth="1"/>
    <col min="8716" max="8716" width="7.875" style="338" customWidth="1"/>
    <col min="8717" max="8717" width="8.25" style="338" customWidth="1"/>
    <col min="8718" max="8730" width="8.125" style="338" customWidth="1"/>
    <col min="8731" max="8731" width="7" style="338" customWidth="1"/>
    <col min="8732" max="8960" width="9" style="338"/>
    <col min="8961" max="8961" width="2.875" style="338" customWidth="1"/>
    <col min="8962" max="8962" width="5.75" style="338" customWidth="1"/>
    <col min="8963" max="8963" width="2.75" style="338" customWidth="1"/>
    <col min="8964" max="8964" width="8.125" style="338" customWidth="1"/>
    <col min="8965" max="8967" width="7.5" style="338" customWidth="1"/>
    <col min="8968" max="8970" width="8.125" style="338" customWidth="1"/>
    <col min="8971" max="8971" width="8" style="338" customWidth="1"/>
    <col min="8972" max="8972" width="7.875" style="338" customWidth="1"/>
    <col min="8973" max="8973" width="8.25" style="338" customWidth="1"/>
    <col min="8974" max="8986" width="8.125" style="338" customWidth="1"/>
    <col min="8987" max="8987" width="7" style="338" customWidth="1"/>
    <col min="8988" max="9216" width="9" style="338"/>
    <col min="9217" max="9217" width="2.875" style="338" customWidth="1"/>
    <col min="9218" max="9218" width="5.75" style="338" customWidth="1"/>
    <col min="9219" max="9219" width="2.75" style="338" customWidth="1"/>
    <col min="9220" max="9220" width="8.125" style="338" customWidth="1"/>
    <col min="9221" max="9223" width="7.5" style="338" customWidth="1"/>
    <col min="9224" max="9226" width="8.125" style="338" customWidth="1"/>
    <col min="9227" max="9227" width="8" style="338" customWidth="1"/>
    <col min="9228" max="9228" width="7.875" style="338" customWidth="1"/>
    <col min="9229" max="9229" width="8.25" style="338" customWidth="1"/>
    <col min="9230" max="9242" width="8.125" style="338" customWidth="1"/>
    <col min="9243" max="9243" width="7" style="338" customWidth="1"/>
    <col min="9244" max="9472" width="9" style="338"/>
    <col min="9473" max="9473" width="2.875" style="338" customWidth="1"/>
    <col min="9474" max="9474" width="5.75" style="338" customWidth="1"/>
    <col min="9475" max="9475" width="2.75" style="338" customWidth="1"/>
    <col min="9476" max="9476" width="8.125" style="338" customWidth="1"/>
    <col min="9477" max="9479" width="7.5" style="338" customWidth="1"/>
    <col min="9480" max="9482" width="8.125" style="338" customWidth="1"/>
    <col min="9483" max="9483" width="8" style="338" customWidth="1"/>
    <col min="9484" max="9484" width="7.875" style="338" customWidth="1"/>
    <col min="9485" max="9485" width="8.25" style="338" customWidth="1"/>
    <col min="9486" max="9498" width="8.125" style="338" customWidth="1"/>
    <col min="9499" max="9499" width="7" style="338" customWidth="1"/>
    <col min="9500" max="9728" width="9" style="338"/>
    <col min="9729" max="9729" width="2.875" style="338" customWidth="1"/>
    <col min="9730" max="9730" width="5.75" style="338" customWidth="1"/>
    <col min="9731" max="9731" width="2.75" style="338" customWidth="1"/>
    <col min="9732" max="9732" width="8.125" style="338" customWidth="1"/>
    <col min="9733" max="9735" width="7.5" style="338" customWidth="1"/>
    <col min="9736" max="9738" width="8.125" style="338" customWidth="1"/>
    <col min="9739" max="9739" width="8" style="338" customWidth="1"/>
    <col min="9740" max="9740" width="7.875" style="338" customWidth="1"/>
    <col min="9741" max="9741" width="8.25" style="338" customWidth="1"/>
    <col min="9742" max="9754" width="8.125" style="338" customWidth="1"/>
    <col min="9755" max="9755" width="7" style="338" customWidth="1"/>
    <col min="9756" max="9984" width="9" style="338"/>
    <col min="9985" max="9985" width="2.875" style="338" customWidth="1"/>
    <col min="9986" max="9986" width="5.75" style="338" customWidth="1"/>
    <col min="9987" max="9987" width="2.75" style="338" customWidth="1"/>
    <col min="9988" max="9988" width="8.125" style="338" customWidth="1"/>
    <col min="9989" max="9991" width="7.5" style="338" customWidth="1"/>
    <col min="9992" max="9994" width="8.125" style="338" customWidth="1"/>
    <col min="9995" max="9995" width="8" style="338" customWidth="1"/>
    <col min="9996" max="9996" width="7.875" style="338" customWidth="1"/>
    <col min="9997" max="9997" width="8.25" style="338" customWidth="1"/>
    <col min="9998" max="10010" width="8.125" style="338" customWidth="1"/>
    <col min="10011" max="10011" width="7" style="338" customWidth="1"/>
    <col min="10012" max="10240" width="9" style="338"/>
    <col min="10241" max="10241" width="2.875" style="338" customWidth="1"/>
    <col min="10242" max="10242" width="5.75" style="338" customWidth="1"/>
    <col min="10243" max="10243" width="2.75" style="338" customWidth="1"/>
    <col min="10244" max="10244" width="8.125" style="338" customWidth="1"/>
    <col min="10245" max="10247" width="7.5" style="338" customWidth="1"/>
    <col min="10248" max="10250" width="8.125" style="338" customWidth="1"/>
    <col min="10251" max="10251" width="8" style="338" customWidth="1"/>
    <col min="10252" max="10252" width="7.875" style="338" customWidth="1"/>
    <col min="10253" max="10253" width="8.25" style="338" customWidth="1"/>
    <col min="10254" max="10266" width="8.125" style="338" customWidth="1"/>
    <col min="10267" max="10267" width="7" style="338" customWidth="1"/>
    <col min="10268" max="10496" width="9" style="338"/>
    <col min="10497" max="10497" width="2.875" style="338" customWidth="1"/>
    <col min="10498" max="10498" width="5.75" style="338" customWidth="1"/>
    <col min="10499" max="10499" width="2.75" style="338" customWidth="1"/>
    <col min="10500" max="10500" width="8.125" style="338" customWidth="1"/>
    <col min="10501" max="10503" width="7.5" style="338" customWidth="1"/>
    <col min="10504" max="10506" width="8.125" style="338" customWidth="1"/>
    <col min="10507" max="10507" width="8" style="338" customWidth="1"/>
    <col min="10508" max="10508" width="7.875" style="338" customWidth="1"/>
    <col min="10509" max="10509" width="8.25" style="338" customWidth="1"/>
    <col min="10510" max="10522" width="8.125" style="338" customWidth="1"/>
    <col min="10523" max="10523" width="7" style="338" customWidth="1"/>
    <col min="10524" max="10752" width="9" style="338"/>
    <col min="10753" max="10753" width="2.875" style="338" customWidth="1"/>
    <col min="10754" max="10754" width="5.75" style="338" customWidth="1"/>
    <col min="10755" max="10755" width="2.75" style="338" customWidth="1"/>
    <col min="10756" max="10756" width="8.125" style="338" customWidth="1"/>
    <col min="10757" max="10759" width="7.5" style="338" customWidth="1"/>
    <col min="10760" max="10762" width="8.125" style="338" customWidth="1"/>
    <col min="10763" max="10763" width="8" style="338" customWidth="1"/>
    <col min="10764" max="10764" width="7.875" style="338" customWidth="1"/>
    <col min="10765" max="10765" width="8.25" style="338" customWidth="1"/>
    <col min="10766" max="10778" width="8.125" style="338" customWidth="1"/>
    <col min="10779" max="10779" width="7" style="338" customWidth="1"/>
    <col min="10780" max="11008" width="9" style="338"/>
    <col min="11009" max="11009" width="2.875" style="338" customWidth="1"/>
    <col min="11010" max="11010" width="5.75" style="338" customWidth="1"/>
    <col min="11011" max="11011" width="2.75" style="338" customWidth="1"/>
    <col min="11012" max="11012" width="8.125" style="338" customWidth="1"/>
    <col min="11013" max="11015" width="7.5" style="338" customWidth="1"/>
    <col min="11016" max="11018" width="8.125" style="338" customWidth="1"/>
    <col min="11019" max="11019" width="8" style="338" customWidth="1"/>
    <col min="11020" max="11020" width="7.875" style="338" customWidth="1"/>
    <col min="11021" max="11021" width="8.25" style="338" customWidth="1"/>
    <col min="11022" max="11034" width="8.125" style="338" customWidth="1"/>
    <col min="11035" max="11035" width="7" style="338" customWidth="1"/>
    <col min="11036" max="11264" width="9" style="338"/>
    <col min="11265" max="11265" width="2.875" style="338" customWidth="1"/>
    <col min="11266" max="11266" width="5.75" style="338" customWidth="1"/>
    <col min="11267" max="11267" width="2.75" style="338" customWidth="1"/>
    <col min="11268" max="11268" width="8.125" style="338" customWidth="1"/>
    <col min="11269" max="11271" width="7.5" style="338" customWidth="1"/>
    <col min="11272" max="11274" width="8.125" style="338" customWidth="1"/>
    <col min="11275" max="11275" width="8" style="338" customWidth="1"/>
    <col min="11276" max="11276" width="7.875" style="338" customWidth="1"/>
    <col min="11277" max="11277" width="8.25" style="338" customWidth="1"/>
    <col min="11278" max="11290" width="8.125" style="338" customWidth="1"/>
    <col min="11291" max="11291" width="7" style="338" customWidth="1"/>
    <col min="11292" max="11520" width="9" style="338"/>
    <col min="11521" max="11521" width="2.875" style="338" customWidth="1"/>
    <col min="11522" max="11522" width="5.75" style="338" customWidth="1"/>
    <col min="11523" max="11523" width="2.75" style="338" customWidth="1"/>
    <col min="11524" max="11524" width="8.125" style="338" customWidth="1"/>
    <col min="11525" max="11527" width="7.5" style="338" customWidth="1"/>
    <col min="11528" max="11530" width="8.125" style="338" customWidth="1"/>
    <col min="11531" max="11531" width="8" style="338" customWidth="1"/>
    <col min="11532" max="11532" width="7.875" style="338" customWidth="1"/>
    <col min="11533" max="11533" width="8.25" style="338" customWidth="1"/>
    <col min="11534" max="11546" width="8.125" style="338" customWidth="1"/>
    <col min="11547" max="11547" width="7" style="338" customWidth="1"/>
    <col min="11548" max="11776" width="9" style="338"/>
    <col min="11777" max="11777" width="2.875" style="338" customWidth="1"/>
    <col min="11778" max="11778" width="5.75" style="338" customWidth="1"/>
    <col min="11779" max="11779" width="2.75" style="338" customWidth="1"/>
    <col min="11780" max="11780" width="8.125" style="338" customWidth="1"/>
    <col min="11781" max="11783" width="7.5" style="338" customWidth="1"/>
    <col min="11784" max="11786" width="8.125" style="338" customWidth="1"/>
    <col min="11787" max="11787" width="8" style="338" customWidth="1"/>
    <col min="11788" max="11788" width="7.875" style="338" customWidth="1"/>
    <col min="11789" max="11789" width="8.25" style="338" customWidth="1"/>
    <col min="11790" max="11802" width="8.125" style="338" customWidth="1"/>
    <col min="11803" max="11803" width="7" style="338" customWidth="1"/>
    <col min="11804" max="12032" width="9" style="338"/>
    <col min="12033" max="12033" width="2.875" style="338" customWidth="1"/>
    <col min="12034" max="12034" width="5.75" style="338" customWidth="1"/>
    <col min="12035" max="12035" width="2.75" style="338" customWidth="1"/>
    <col min="12036" max="12036" width="8.125" style="338" customWidth="1"/>
    <col min="12037" max="12039" width="7.5" style="338" customWidth="1"/>
    <col min="12040" max="12042" width="8.125" style="338" customWidth="1"/>
    <col min="12043" max="12043" width="8" style="338" customWidth="1"/>
    <col min="12044" max="12044" width="7.875" style="338" customWidth="1"/>
    <col min="12045" max="12045" width="8.25" style="338" customWidth="1"/>
    <col min="12046" max="12058" width="8.125" style="338" customWidth="1"/>
    <col min="12059" max="12059" width="7" style="338" customWidth="1"/>
    <col min="12060" max="12288" width="9" style="338"/>
    <col min="12289" max="12289" width="2.875" style="338" customWidth="1"/>
    <col min="12290" max="12290" width="5.75" style="338" customWidth="1"/>
    <col min="12291" max="12291" width="2.75" style="338" customWidth="1"/>
    <col min="12292" max="12292" width="8.125" style="338" customWidth="1"/>
    <col min="12293" max="12295" width="7.5" style="338" customWidth="1"/>
    <col min="12296" max="12298" width="8.125" style="338" customWidth="1"/>
    <col min="12299" max="12299" width="8" style="338" customWidth="1"/>
    <col min="12300" max="12300" width="7.875" style="338" customWidth="1"/>
    <col min="12301" max="12301" width="8.25" style="338" customWidth="1"/>
    <col min="12302" max="12314" width="8.125" style="338" customWidth="1"/>
    <col min="12315" max="12315" width="7" style="338" customWidth="1"/>
    <col min="12316" max="12544" width="9" style="338"/>
    <col min="12545" max="12545" width="2.875" style="338" customWidth="1"/>
    <col min="12546" max="12546" width="5.75" style="338" customWidth="1"/>
    <col min="12547" max="12547" width="2.75" style="338" customWidth="1"/>
    <col min="12548" max="12548" width="8.125" style="338" customWidth="1"/>
    <col min="12549" max="12551" width="7.5" style="338" customWidth="1"/>
    <col min="12552" max="12554" width="8.125" style="338" customWidth="1"/>
    <col min="12555" max="12555" width="8" style="338" customWidth="1"/>
    <col min="12556" max="12556" width="7.875" style="338" customWidth="1"/>
    <col min="12557" max="12557" width="8.25" style="338" customWidth="1"/>
    <col min="12558" max="12570" width="8.125" style="338" customWidth="1"/>
    <col min="12571" max="12571" width="7" style="338" customWidth="1"/>
    <col min="12572" max="12800" width="9" style="338"/>
    <col min="12801" max="12801" width="2.875" style="338" customWidth="1"/>
    <col min="12802" max="12802" width="5.75" style="338" customWidth="1"/>
    <col min="12803" max="12803" width="2.75" style="338" customWidth="1"/>
    <col min="12804" max="12804" width="8.125" style="338" customWidth="1"/>
    <col min="12805" max="12807" width="7.5" style="338" customWidth="1"/>
    <col min="12808" max="12810" width="8.125" style="338" customWidth="1"/>
    <col min="12811" max="12811" width="8" style="338" customWidth="1"/>
    <col min="12812" max="12812" width="7.875" style="338" customWidth="1"/>
    <col min="12813" max="12813" width="8.25" style="338" customWidth="1"/>
    <col min="12814" max="12826" width="8.125" style="338" customWidth="1"/>
    <col min="12827" max="12827" width="7" style="338" customWidth="1"/>
    <col min="12828" max="13056" width="9" style="338"/>
    <col min="13057" max="13057" width="2.875" style="338" customWidth="1"/>
    <col min="13058" max="13058" width="5.75" style="338" customWidth="1"/>
    <col min="13059" max="13059" width="2.75" style="338" customWidth="1"/>
    <col min="13060" max="13060" width="8.125" style="338" customWidth="1"/>
    <col min="13061" max="13063" width="7.5" style="338" customWidth="1"/>
    <col min="13064" max="13066" width="8.125" style="338" customWidth="1"/>
    <col min="13067" max="13067" width="8" style="338" customWidth="1"/>
    <col min="13068" max="13068" width="7.875" style="338" customWidth="1"/>
    <col min="13069" max="13069" width="8.25" style="338" customWidth="1"/>
    <col min="13070" max="13082" width="8.125" style="338" customWidth="1"/>
    <col min="13083" max="13083" width="7" style="338" customWidth="1"/>
    <col min="13084" max="13312" width="9" style="338"/>
    <col min="13313" max="13313" width="2.875" style="338" customWidth="1"/>
    <col min="13314" max="13314" width="5.75" style="338" customWidth="1"/>
    <col min="13315" max="13315" width="2.75" style="338" customWidth="1"/>
    <col min="13316" max="13316" width="8.125" style="338" customWidth="1"/>
    <col min="13317" max="13319" width="7.5" style="338" customWidth="1"/>
    <col min="13320" max="13322" width="8.125" style="338" customWidth="1"/>
    <col min="13323" max="13323" width="8" style="338" customWidth="1"/>
    <col min="13324" max="13324" width="7.875" style="338" customWidth="1"/>
    <col min="13325" max="13325" width="8.25" style="338" customWidth="1"/>
    <col min="13326" max="13338" width="8.125" style="338" customWidth="1"/>
    <col min="13339" max="13339" width="7" style="338" customWidth="1"/>
    <col min="13340" max="13568" width="9" style="338"/>
    <col min="13569" max="13569" width="2.875" style="338" customWidth="1"/>
    <col min="13570" max="13570" width="5.75" style="338" customWidth="1"/>
    <col min="13571" max="13571" width="2.75" style="338" customWidth="1"/>
    <col min="13572" max="13572" width="8.125" style="338" customWidth="1"/>
    <col min="13573" max="13575" width="7.5" style="338" customWidth="1"/>
    <col min="13576" max="13578" width="8.125" style="338" customWidth="1"/>
    <col min="13579" max="13579" width="8" style="338" customWidth="1"/>
    <col min="13580" max="13580" width="7.875" style="338" customWidth="1"/>
    <col min="13581" max="13581" width="8.25" style="338" customWidth="1"/>
    <col min="13582" max="13594" width="8.125" style="338" customWidth="1"/>
    <col min="13595" max="13595" width="7" style="338" customWidth="1"/>
    <col min="13596" max="13824" width="9" style="338"/>
    <col min="13825" max="13825" width="2.875" style="338" customWidth="1"/>
    <col min="13826" max="13826" width="5.75" style="338" customWidth="1"/>
    <col min="13827" max="13827" width="2.75" style="338" customWidth="1"/>
    <col min="13828" max="13828" width="8.125" style="338" customWidth="1"/>
    <col min="13829" max="13831" width="7.5" style="338" customWidth="1"/>
    <col min="13832" max="13834" width="8.125" style="338" customWidth="1"/>
    <col min="13835" max="13835" width="8" style="338" customWidth="1"/>
    <col min="13836" max="13836" width="7.875" style="338" customWidth="1"/>
    <col min="13837" max="13837" width="8.25" style="338" customWidth="1"/>
    <col min="13838" max="13850" width="8.125" style="338" customWidth="1"/>
    <col min="13851" max="13851" width="7" style="338" customWidth="1"/>
    <col min="13852" max="14080" width="9" style="338"/>
    <col min="14081" max="14081" width="2.875" style="338" customWidth="1"/>
    <col min="14082" max="14082" width="5.75" style="338" customWidth="1"/>
    <col min="14083" max="14083" width="2.75" style="338" customWidth="1"/>
    <col min="14084" max="14084" width="8.125" style="338" customWidth="1"/>
    <col min="14085" max="14087" width="7.5" style="338" customWidth="1"/>
    <col min="14088" max="14090" width="8.125" style="338" customWidth="1"/>
    <col min="14091" max="14091" width="8" style="338" customWidth="1"/>
    <col min="14092" max="14092" width="7.875" style="338" customWidth="1"/>
    <col min="14093" max="14093" width="8.25" style="338" customWidth="1"/>
    <col min="14094" max="14106" width="8.125" style="338" customWidth="1"/>
    <col min="14107" max="14107" width="7" style="338" customWidth="1"/>
    <col min="14108" max="14336" width="9" style="338"/>
    <col min="14337" max="14337" width="2.875" style="338" customWidth="1"/>
    <col min="14338" max="14338" width="5.75" style="338" customWidth="1"/>
    <col min="14339" max="14339" width="2.75" style="338" customWidth="1"/>
    <col min="14340" max="14340" width="8.125" style="338" customWidth="1"/>
    <col min="14341" max="14343" width="7.5" style="338" customWidth="1"/>
    <col min="14344" max="14346" width="8.125" style="338" customWidth="1"/>
    <col min="14347" max="14347" width="8" style="338" customWidth="1"/>
    <col min="14348" max="14348" width="7.875" style="338" customWidth="1"/>
    <col min="14349" max="14349" width="8.25" style="338" customWidth="1"/>
    <col min="14350" max="14362" width="8.125" style="338" customWidth="1"/>
    <col min="14363" max="14363" width="7" style="338" customWidth="1"/>
    <col min="14364" max="14592" width="9" style="338"/>
    <col min="14593" max="14593" width="2.875" style="338" customWidth="1"/>
    <col min="14594" max="14594" width="5.75" style="338" customWidth="1"/>
    <col min="14595" max="14595" width="2.75" style="338" customWidth="1"/>
    <col min="14596" max="14596" width="8.125" style="338" customWidth="1"/>
    <col min="14597" max="14599" width="7.5" style="338" customWidth="1"/>
    <col min="14600" max="14602" width="8.125" style="338" customWidth="1"/>
    <col min="14603" max="14603" width="8" style="338" customWidth="1"/>
    <col min="14604" max="14604" width="7.875" style="338" customWidth="1"/>
    <col min="14605" max="14605" width="8.25" style="338" customWidth="1"/>
    <col min="14606" max="14618" width="8.125" style="338" customWidth="1"/>
    <col min="14619" max="14619" width="7" style="338" customWidth="1"/>
    <col min="14620" max="14848" width="9" style="338"/>
    <col min="14849" max="14849" width="2.875" style="338" customWidth="1"/>
    <col min="14850" max="14850" width="5.75" style="338" customWidth="1"/>
    <col min="14851" max="14851" width="2.75" style="338" customWidth="1"/>
    <col min="14852" max="14852" width="8.125" style="338" customWidth="1"/>
    <col min="14853" max="14855" width="7.5" style="338" customWidth="1"/>
    <col min="14856" max="14858" width="8.125" style="338" customWidth="1"/>
    <col min="14859" max="14859" width="8" style="338" customWidth="1"/>
    <col min="14860" max="14860" width="7.875" style="338" customWidth="1"/>
    <col min="14861" max="14861" width="8.25" style="338" customWidth="1"/>
    <col min="14862" max="14874" width="8.125" style="338" customWidth="1"/>
    <col min="14875" max="14875" width="7" style="338" customWidth="1"/>
    <col min="14876" max="15104" width="9" style="338"/>
    <col min="15105" max="15105" width="2.875" style="338" customWidth="1"/>
    <col min="15106" max="15106" width="5.75" style="338" customWidth="1"/>
    <col min="15107" max="15107" width="2.75" style="338" customWidth="1"/>
    <col min="15108" max="15108" width="8.125" style="338" customWidth="1"/>
    <col min="15109" max="15111" width="7.5" style="338" customWidth="1"/>
    <col min="15112" max="15114" width="8.125" style="338" customWidth="1"/>
    <col min="15115" max="15115" width="8" style="338" customWidth="1"/>
    <col min="15116" max="15116" width="7.875" style="338" customWidth="1"/>
    <col min="15117" max="15117" width="8.25" style="338" customWidth="1"/>
    <col min="15118" max="15130" width="8.125" style="338" customWidth="1"/>
    <col min="15131" max="15131" width="7" style="338" customWidth="1"/>
    <col min="15132" max="15360" width="9" style="338"/>
    <col min="15361" max="15361" width="2.875" style="338" customWidth="1"/>
    <col min="15362" max="15362" width="5.75" style="338" customWidth="1"/>
    <col min="15363" max="15363" width="2.75" style="338" customWidth="1"/>
    <col min="15364" max="15364" width="8.125" style="338" customWidth="1"/>
    <col min="15365" max="15367" width="7.5" style="338" customWidth="1"/>
    <col min="15368" max="15370" width="8.125" style="338" customWidth="1"/>
    <col min="15371" max="15371" width="8" style="338" customWidth="1"/>
    <col min="15372" max="15372" width="7.875" style="338" customWidth="1"/>
    <col min="15373" max="15373" width="8.25" style="338" customWidth="1"/>
    <col min="15374" max="15386" width="8.125" style="338" customWidth="1"/>
    <col min="15387" max="15387" width="7" style="338" customWidth="1"/>
    <col min="15388" max="15616" width="9" style="338"/>
    <col min="15617" max="15617" width="2.875" style="338" customWidth="1"/>
    <col min="15618" max="15618" width="5.75" style="338" customWidth="1"/>
    <col min="15619" max="15619" width="2.75" style="338" customWidth="1"/>
    <col min="15620" max="15620" width="8.125" style="338" customWidth="1"/>
    <col min="15621" max="15623" width="7.5" style="338" customWidth="1"/>
    <col min="15624" max="15626" width="8.125" style="338" customWidth="1"/>
    <col min="15627" max="15627" width="8" style="338" customWidth="1"/>
    <col min="15628" max="15628" width="7.875" style="338" customWidth="1"/>
    <col min="15629" max="15629" width="8.25" style="338" customWidth="1"/>
    <col min="15630" max="15642" width="8.125" style="338" customWidth="1"/>
    <col min="15643" max="15643" width="7" style="338" customWidth="1"/>
    <col min="15644" max="15872" width="9" style="338"/>
    <col min="15873" max="15873" width="2.875" style="338" customWidth="1"/>
    <col min="15874" max="15874" width="5.75" style="338" customWidth="1"/>
    <col min="15875" max="15875" width="2.75" style="338" customWidth="1"/>
    <col min="15876" max="15876" width="8.125" style="338" customWidth="1"/>
    <col min="15877" max="15879" width="7.5" style="338" customWidth="1"/>
    <col min="15880" max="15882" width="8.125" style="338" customWidth="1"/>
    <col min="15883" max="15883" width="8" style="338" customWidth="1"/>
    <col min="15884" max="15884" width="7.875" style="338" customWidth="1"/>
    <col min="15885" max="15885" width="8.25" style="338" customWidth="1"/>
    <col min="15886" max="15898" width="8.125" style="338" customWidth="1"/>
    <col min="15899" max="15899" width="7" style="338" customWidth="1"/>
    <col min="15900" max="16128" width="9" style="338"/>
    <col min="16129" max="16129" width="2.875" style="338" customWidth="1"/>
    <col min="16130" max="16130" width="5.75" style="338" customWidth="1"/>
    <col min="16131" max="16131" width="2.75" style="338" customWidth="1"/>
    <col min="16132" max="16132" width="8.125" style="338" customWidth="1"/>
    <col min="16133" max="16135" width="7.5" style="338" customWidth="1"/>
    <col min="16136" max="16138" width="8.125" style="338" customWidth="1"/>
    <col min="16139" max="16139" width="8" style="338" customWidth="1"/>
    <col min="16140" max="16140" width="7.875" style="338" customWidth="1"/>
    <col min="16141" max="16141" width="8.25" style="338" customWidth="1"/>
    <col min="16142" max="16154" width="8.125" style="338" customWidth="1"/>
    <col min="16155" max="16155" width="7" style="338" customWidth="1"/>
    <col min="16156" max="16384" width="9" style="338"/>
  </cols>
  <sheetData>
    <row r="1" spans="1:34" ht="13.5">
      <c r="A1" s="41" t="s">
        <v>4248</v>
      </c>
      <c r="B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Z1" s="454" t="s">
        <v>45</v>
      </c>
      <c r="AA1" s="454"/>
    </row>
    <row r="2" spans="1:34" ht="2.25" customHeight="1">
      <c r="B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Z2" s="351"/>
      <c r="AA2" s="351"/>
    </row>
    <row r="3" spans="1:34" ht="15" customHeight="1">
      <c r="A3" s="406" t="s">
        <v>4249</v>
      </c>
      <c r="B3" s="407"/>
      <c r="C3" s="407"/>
      <c r="D3" s="407" t="s">
        <v>56</v>
      </c>
      <c r="E3" s="793" t="s">
        <v>4250</v>
      </c>
      <c r="F3" s="793" t="s">
        <v>4251</v>
      </c>
      <c r="G3" s="793" t="s">
        <v>4252</v>
      </c>
      <c r="H3" s="722" t="s">
        <v>4253</v>
      </c>
      <c r="I3" s="722" t="s">
        <v>4254</v>
      </c>
      <c r="J3" s="722" t="s">
        <v>4255</v>
      </c>
      <c r="K3" s="722" t="s">
        <v>4256</v>
      </c>
      <c r="L3" s="722" t="s">
        <v>4257</v>
      </c>
      <c r="M3" s="722" t="s">
        <v>4258</v>
      </c>
      <c r="N3" s="722" t="s">
        <v>4259</v>
      </c>
      <c r="O3" s="722" t="s">
        <v>4260</v>
      </c>
      <c r="P3" s="722" t="s">
        <v>4261</v>
      </c>
      <c r="Q3" s="722" t="s">
        <v>4262</v>
      </c>
      <c r="R3" s="722" t="s">
        <v>4263</v>
      </c>
      <c r="S3" s="722" t="s">
        <v>4264</v>
      </c>
      <c r="T3" s="722" t="s">
        <v>4265</v>
      </c>
      <c r="U3" s="722" t="s">
        <v>4266</v>
      </c>
      <c r="V3" s="722" t="s">
        <v>4267</v>
      </c>
      <c r="W3" s="722" t="s">
        <v>4268</v>
      </c>
      <c r="X3" s="722" t="s">
        <v>4269</v>
      </c>
      <c r="Y3" s="722" t="s">
        <v>4270</v>
      </c>
      <c r="Z3" s="722" t="s">
        <v>4271</v>
      </c>
      <c r="AA3" s="794" t="s">
        <v>4272</v>
      </c>
    </row>
    <row r="4" spans="1:34" s="796" customFormat="1" ht="53.25" customHeight="1">
      <c r="A4" s="411"/>
      <c r="B4" s="412"/>
      <c r="C4" s="412"/>
      <c r="D4" s="412"/>
      <c r="E4" s="795"/>
      <c r="F4" s="795"/>
      <c r="G4" s="795"/>
      <c r="H4" s="729"/>
      <c r="I4" s="729"/>
      <c r="J4" s="729"/>
      <c r="K4" s="412"/>
      <c r="L4" s="729"/>
      <c r="M4" s="557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729"/>
      <c r="AA4" s="690"/>
    </row>
    <row r="5" spans="1:34" ht="3" customHeight="1">
      <c r="D5" s="773"/>
      <c r="E5" s="402"/>
      <c r="F5" s="402"/>
      <c r="G5" s="402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</row>
    <row r="6" spans="1:34" s="748" customFormat="1">
      <c r="A6" s="797" t="s">
        <v>4273</v>
      </c>
      <c r="C6" s="798"/>
      <c r="D6" s="799">
        <f>SUM(D7:D21)</f>
        <v>147912</v>
      </c>
      <c r="E6" s="800">
        <f>SUM(H6:I6)</f>
        <v>3704</v>
      </c>
      <c r="F6" s="800">
        <f>SUM(J6:L6)</f>
        <v>45009</v>
      </c>
      <c r="G6" s="800">
        <f>SUM(M6:Z6)</f>
        <v>95906</v>
      </c>
      <c r="H6" s="800">
        <f>SUM(H7:H21)</f>
        <v>3316</v>
      </c>
      <c r="I6" s="800">
        <f t="shared" ref="I6:R6" si="0">SUM(I7:I21)</f>
        <v>388</v>
      </c>
      <c r="J6" s="800">
        <f t="shared" si="0"/>
        <v>83</v>
      </c>
      <c r="K6" s="800">
        <f t="shared" si="0"/>
        <v>18959</v>
      </c>
      <c r="L6" s="800">
        <f t="shared" si="0"/>
        <v>25967</v>
      </c>
      <c r="M6" s="800">
        <f t="shared" si="0"/>
        <v>1587</v>
      </c>
      <c r="N6" s="800">
        <f t="shared" si="0"/>
        <v>1435</v>
      </c>
      <c r="O6" s="800">
        <f t="shared" si="0"/>
        <v>7516</v>
      </c>
      <c r="P6" s="800">
        <f t="shared" si="0"/>
        <v>21567</v>
      </c>
      <c r="Q6" s="800">
        <f t="shared" si="0"/>
        <v>2431</v>
      </c>
      <c r="R6" s="800">
        <f t="shared" si="0"/>
        <v>2176</v>
      </c>
      <c r="S6" s="800">
        <f>SUM(S7:S21)</f>
        <v>4226</v>
      </c>
      <c r="T6" s="800">
        <f t="shared" ref="T6:AA6" si="1">SUM(T7:T21)</f>
        <v>7580</v>
      </c>
      <c r="U6" s="800">
        <f t="shared" si="1"/>
        <v>5721</v>
      </c>
      <c r="V6" s="800">
        <f t="shared" si="1"/>
        <v>6479</v>
      </c>
      <c r="W6" s="800">
        <f t="shared" si="1"/>
        <v>20110</v>
      </c>
      <c r="X6" s="800">
        <f t="shared" si="1"/>
        <v>904</v>
      </c>
      <c r="Y6" s="800">
        <f t="shared" si="1"/>
        <v>10263</v>
      </c>
      <c r="Z6" s="800">
        <f t="shared" si="1"/>
        <v>3911</v>
      </c>
      <c r="AA6" s="800">
        <f t="shared" si="1"/>
        <v>3293</v>
      </c>
      <c r="AB6" s="797"/>
      <c r="AC6" s="797"/>
      <c r="AD6" s="797"/>
      <c r="AE6" s="797"/>
      <c r="AF6" s="797"/>
      <c r="AG6" s="797"/>
      <c r="AH6" s="797"/>
    </row>
    <row r="7" spans="1:34">
      <c r="A7" s="558"/>
      <c r="B7" s="402" t="s">
        <v>4274</v>
      </c>
      <c r="C7" s="792" t="s">
        <v>4275</v>
      </c>
      <c r="D7" s="801">
        <v>1752</v>
      </c>
      <c r="E7" s="538">
        <f t="shared" ref="E7:E21" si="2">SUM(H7:I7)</f>
        <v>26</v>
      </c>
      <c r="F7" s="538">
        <f t="shared" ref="F7:F21" si="3">SUM(J7:L7)</f>
        <v>603</v>
      </c>
      <c r="G7" s="538">
        <f t="shared" ref="G7:G21" si="4">SUM(M7:Z7)</f>
        <v>1067</v>
      </c>
      <c r="H7" s="538">
        <v>20</v>
      </c>
      <c r="I7" s="538">
        <v>6</v>
      </c>
      <c r="J7" s="538">
        <v>0</v>
      </c>
      <c r="K7" s="538">
        <v>158</v>
      </c>
      <c r="L7" s="538">
        <v>445</v>
      </c>
      <c r="M7" s="538">
        <v>19</v>
      </c>
      <c r="N7" s="538">
        <v>4</v>
      </c>
      <c r="O7" s="538">
        <v>60</v>
      </c>
      <c r="P7" s="538">
        <v>399</v>
      </c>
      <c r="Q7" s="538">
        <v>7</v>
      </c>
      <c r="R7" s="538">
        <v>9</v>
      </c>
      <c r="S7" s="538">
        <v>18</v>
      </c>
      <c r="T7" s="538">
        <v>293</v>
      </c>
      <c r="U7" s="538">
        <v>84</v>
      </c>
      <c r="V7" s="538">
        <v>19</v>
      </c>
      <c r="W7" s="538">
        <v>68</v>
      </c>
      <c r="X7" s="538">
        <v>18</v>
      </c>
      <c r="Y7" s="802">
        <v>49</v>
      </c>
      <c r="Z7" s="802">
        <v>20</v>
      </c>
      <c r="AA7" s="802">
        <v>56</v>
      </c>
      <c r="AB7" s="402"/>
      <c r="AC7" s="402"/>
      <c r="AD7" s="402"/>
      <c r="AE7" s="402"/>
      <c r="AF7" s="402"/>
      <c r="AG7" s="402"/>
      <c r="AH7" s="402"/>
    </row>
    <row r="8" spans="1:34">
      <c r="A8" s="558"/>
      <c r="B8" s="402" t="s">
        <v>3925</v>
      </c>
      <c r="C8" s="792"/>
      <c r="D8" s="801">
        <v>7552</v>
      </c>
      <c r="E8" s="538">
        <f t="shared" si="2"/>
        <v>81</v>
      </c>
      <c r="F8" s="538">
        <f t="shared" si="3"/>
        <v>2415</v>
      </c>
      <c r="G8" s="538">
        <f t="shared" si="4"/>
        <v>4847</v>
      </c>
      <c r="H8" s="538">
        <v>59</v>
      </c>
      <c r="I8" s="538">
        <v>22</v>
      </c>
      <c r="J8" s="538">
        <v>3</v>
      </c>
      <c r="K8" s="538">
        <v>744</v>
      </c>
      <c r="L8" s="538">
        <v>1668</v>
      </c>
      <c r="M8" s="538">
        <v>107</v>
      </c>
      <c r="N8" s="538">
        <v>81</v>
      </c>
      <c r="O8" s="538">
        <v>273</v>
      </c>
      <c r="P8" s="538">
        <v>1219</v>
      </c>
      <c r="Q8" s="538">
        <v>136</v>
      </c>
      <c r="R8" s="538">
        <v>79</v>
      </c>
      <c r="S8" s="538">
        <v>152</v>
      </c>
      <c r="T8" s="538">
        <v>508</v>
      </c>
      <c r="U8" s="538">
        <v>375</v>
      </c>
      <c r="V8" s="538">
        <v>332</v>
      </c>
      <c r="W8" s="538">
        <v>963</v>
      </c>
      <c r="X8" s="538">
        <v>48</v>
      </c>
      <c r="Y8" s="802">
        <v>309</v>
      </c>
      <c r="Z8" s="802">
        <v>265</v>
      </c>
      <c r="AA8" s="802">
        <v>209</v>
      </c>
      <c r="AB8" s="402"/>
      <c r="AC8" s="402"/>
      <c r="AD8" s="402"/>
      <c r="AE8" s="402"/>
      <c r="AF8" s="402"/>
      <c r="AG8" s="402"/>
      <c r="AH8" s="402"/>
    </row>
    <row r="9" spans="1:34">
      <c r="A9" s="558"/>
      <c r="B9" s="402" t="s">
        <v>3926</v>
      </c>
      <c r="C9" s="792"/>
      <c r="D9" s="801">
        <v>10455</v>
      </c>
      <c r="E9" s="538">
        <f t="shared" si="2"/>
        <v>98</v>
      </c>
      <c r="F9" s="538">
        <f t="shared" si="3"/>
        <v>3281</v>
      </c>
      <c r="G9" s="538">
        <f t="shared" si="4"/>
        <v>6843</v>
      </c>
      <c r="H9" s="538">
        <v>82</v>
      </c>
      <c r="I9" s="538">
        <v>16</v>
      </c>
      <c r="J9" s="538">
        <v>2</v>
      </c>
      <c r="K9" s="538">
        <v>1150</v>
      </c>
      <c r="L9" s="538">
        <v>2129</v>
      </c>
      <c r="M9" s="538">
        <v>138</v>
      </c>
      <c r="N9" s="538">
        <v>139</v>
      </c>
      <c r="O9" s="538">
        <v>365</v>
      </c>
      <c r="P9" s="538">
        <v>1572</v>
      </c>
      <c r="Q9" s="538">
        <v>253</v>
      </c>
      <c r="R9" s="538">
        <v>118</v>
      </c>
      <c r="S9" s="538">
        <v>269</v>
      </c>
      <c r="T9" s="538">
        <v>465</v>
      </c>
      <c r="U9" s="538">
        <v>398</v>
      </c>
      <c r="V9" s="538">
        <v>479</v>
      </c>
      <c r="W9" s="538">
        <v>1598</v>
      </c>
      <c r="X9" s="538">
        <v>72</v>
      </c>
      <c r="Y9" s="802">
        <v>540</v>
      </c>
      <c r="Z9" s="802">
        <v>437</v>
      </c>
      <c r="AA9" s="802">
        <v>233</v>
      </c>
      <c r="AB9" s="402"/>
      <c r="AC9" s="402"/>
      <c r="AD9" s="402"/>
      <c r="AE9" s="402"/>
      <c r="AF9" s="402"/>
      <c r="AG9" s="402"/>
      <c r="AH9" s="402"/>
    </row>
    <row r="10" spans="1:34">
      <c r="A10" s="558"/>
      <c r="B10" s="402" t="s">
        <v>3927</v>
      </c>
      <c r="C10" s="792"/>
      <c r="D10" s="801">
        <v>11337</v>
      </c>
      <c r="E10" s="538">
        <f t="shared" si="2"/>
        <v>110</v>
      </c>
      <c r="F10" s="538">
        <f t="shared" si="3"/>
        <v>3742</v>
      </c>
      <c r="G10" s="538">
        <f t="shared" si="4"/>
        <v>7258</v>
      </c>
      <c r="H10" s="538">
        <v>91</v>
      </c>
      <c r="I10" s="538">
        <v>19</v>
      </c>
      <c r="J10" s="538">
        <v>3</v>
      </c>
      <c r="K10" s="538">
        <v>1392</v>
      </c>
      <c r="L10" s="538">
        <v>2347</v>
      </c>
      <c r="M10" s="538">
        <v>162</v>
      </c>
      <c r="N10" s="538">
        <v>111</v>
      </c>
      <c r="O10" s="538">
        <v>447</v>
      </c>
      <c r="P10" s="538">
        <v>1595</v>
      </c>
      <c r="Q10" s="538">
        <v>183</v>
      </c>
      <c r="R10" s="538">
        <v>137</v>
      </c>
      <c r="S10" s="538">
        <v>303</v>
      </c>
      <c r="T10" s="538">
        <v>477</v>
      </c>
      <c r="U10" s="538">
        <v>431</v>
      </c>
      <c r="V10" s="538">
        <v>456</v>
      </c>
      <c r="W10" s="538">
        <v>1733</v>
      </c>
      <c r="X10" s="538">
        <v>81</v>
      </c>
      <c r="Y10" s="802">
        <v>695</v>
      </c>
      <c r="Z10" s="802">
        <v>447</v>
      </c>
      <c r="AA10" s="802">
        <v>227</v>
      </c>
      <c r="AB10" s="402"/>
      <c r="AC10" s="402"/>
      <c r="AD10" s="402"/>
      <c r="AE10" s="402"/>
      <c r="AF10" s="402"/>
      <c r="AG10" s="402"/>
      <c r="AH10" s="402"/>
    </row>
    <row r="11" spans="1:34">
      <c r="A11" s="558"/>
      <c r="B11" s="402" t="s">
        <v>3928</v>
      </c>
      <c r="C11" s="792"/>
      <c r="D11" s="801">
        <v>13024</v>
      </c>
      <c r="E11" s="538">
        <f t="shared" si="2"/>
        <v>127</v>
      </c>
      <c r="F11" s="538">
        <f t="shared" si="3"/>
        <v>4205</v>
      </c>
      <c r="G11" s="538">
        <f t="shared" si="4"/>
        <v>8436</v>
      </c>
      <c r="H11" s="538">
        <v>106</v>
      </c>
      <c r="I11" s="538">
        <v>21</v>
      </c>
      <c r="J11" s="538">
        <v>7</v>
      </c>
      <c r="K11" s="538">
        <v>1656</v>
      </c>
      <c r="L11" s="538">
        <v>2542</v>
      </c>
      <c r="M11" s="538">
        <v>129</v>
      </c>
      <c r="N11" s="538">
        <v>160</v>
      </c>
      <c r="O11" s="538">
        <v>574</v>
      </c>
      <c r="P11" s="538">
        <v>1926</v>
      </c>
      <c r="Q11" s="538">
        <v>165</v>
      </c>
      <c r="R11" s="538">
        <v>162</v>
      </c>
      <c r="S11" s="538">
        <v>357</v>
      </c>
      <c r="T11" s="538">
        <v>587</v>
      </c>
      <c r="U11" s="538">
        <v>560</v>
      </c>
      <c r="V11" s="538">
        <v>508</v>
      </c>
      <c r="W11" s="538">
        <v>1950</v>
      </c>
      <c r="X11" s="538">
        <v>95</v>
      </c>
      <c r="Y11" s="802">
        <v>866</v>
      </c>
      <c r="Z11" s="802">
        <v>397</v>
      </c>
      <c r="AA11" s="802">
        <v>256</v>
      </c>
      <c r="AB11" s="402"/>
      <c r="AC11" s="402"/>
      <c r="AD11" s="402"/>
      <c r="AE11" s="402"/>
      <c r="AF11" s="402"/>
      <c r="AG11" s="402"/>
      <c r="AH11" s="402"/>
    </row>
    <row r="12" spans="1:34">
      <c r="A12" s="558"/>
      <c r="B12" s="402" t="s">
        <v>3929</v>
      </c>
      <c r="C12" s="792"/>
      <c r="D12" s="801">
        <v>15851</v>
      </c>
      <c r="E12" s="538">
        <f t="shared" si="2"/>
        <v>157</v>
      </c>
      <c r="F12" s="538">
        <f t="shared" si="3"/>
        <v>5189</v>
      </c>
      <c r="G12" s="538">
        <f t="shared" si="4"/>
        <v>10169</v>
      </c>
      <c r="H12" s="538">
        <v>139</v>
      </c>
      <c r="I12" s="538">
        <v>18</v>
      </c>
      <c r="J12" s="538">
        <v>6</v>
      </c>
      <c r="K12" s="538">
        <v>2114</v>
      </c>
      <c r="L12" s="538">
        <v>3069</v>
      </c>
      <c r="M12" s="538">
        <v>194</v>
      </c>
      <c r="N12" s="538">
        <v>206</v>
      </c>
      <c r="O12" s="538">
        <v>759</v>
      </c>
      <c r="P12" s="538">
        <v>2267</v>
      </c>
      <c r="Q12" s="538">
        <v>216</v>
      </c>
      <c r="R12" s="538">
        <v>196</v>
      </c>
      <c r="S12" s="538">
        <v>462</v>
      </c>
      <c r="T12" s="538">
        <v>692</v>
      </c>
      <c r="U12" s="538">
        <v>533</v>
      </c>
      <c r="V12" s="538">
        <v>711</v>
      </c>
      <c r="W12" s="538">
        <v>2355</v>
      </c>
      <c r="X12" s="538">
        <v>83</v>
      </c>
      <c r="Y12" s="802">
        <v>1001</v>
      </c>
      <c r="Z12" s="802">
        <v>494</v>
      </c>
      <c r="AA12" s="802">
        <v>336</v>
      </c>
      <c r="AB12" s="402"/>
      <c r="AC12" s="402"/>
      <c r="AD12" s="402"/>
      <c r="AE12" s="402"/>
      <c r="AF12" s="402"/>
      <c r="AG12" s="402"/>
      <c r="AH12" s="402"/>
    </row>
    <row r="13" spans="1:34">
      <c r="A13" s="558"/>
      <c r="B13" s="402" t="s">
        <v>3930</v>
      </c>
      <c r="C13" s="792"/>
      <c r="D13" s="801">
        <v>18099</v>
      </c>
      <c r="E13" s="538">
        <f t="shared" si="2"/>
        <v>163</v>
      </c>
      <c r="F13" s="538">
        <f t="shared" si="3"/>
        <v>6064</v>
      </c>
      <c r="G13" s="538">
        <f t="shared" si="4"/>
        <v>11536</v>
      </c>
      <c r="H13" s="538">
        <v>145</v>
      </c>
      <c r="I13" s="538">
        <v>18</v>
      </c>
      <c r="J13" s="538">
        <v>11</v>
      </c>
      <c r="K13" s="538">
        <v>2432</v>
      </c>
      <c r="L13" s="538">
        <v>3621</v>
      </c>
      <c r="M13" s="538">
        <v>246</v>
      </c>
      <c r="N13" s="538">
        <v>207</v>
      </c>
      <c r="O13" s="538">
        <v>1026</v>
      </c>
      <c r="P13" s="538">
        <v>2530</v>
      </c>
      <c r="Q13" s="538">
        <v>322</v>
      </c>
      <c r="R13" s="538">
        <v>225</v>
      </c>
      <c r="S13" s="538">
        <v>519</v>
      </c>
      <c r="T13" s="538">
        <v>856</v>
      </c>
      <c r="U13" s="538">
        <v>516</v>
      </c>
      <c r="V13" s="538">
        <v>881</v>
      </c>
      <c r="W13" s="538">
        <v>2363</v>
      </c>
      <c r="X13" s="538">
        <v>116</v>
      </c>
      <c r="Y13" s="802">
        <v>1153</v>
      </c>
      <c r="Z13" s="802">
        <v>576</v>
      </c>
      <c r="AA13" s="802">
        <v>336</v>
      </c>
      <c r="AB13" s="402"/>
      <c r="AC13" s="402"/>
      <c r="AD13" s="402"/>
      <c r="AE13" s="402"/>
      <c r="AF13" s="402"/>
      <c r="AG13" s="402"/>
      <c r="AH13" s="402"/>
    </row>
    <row r="14" spans="1:34">
      <c r="A14" s="558"/>
      <c r="B14" s="402" t="s">
        <v>3931</v>
      </c>
      <c r="C14" s="792"/>
      <c r="D14" s="801">
        <v>16334</v>
      </c>
      <c r="E14" s="538">
        <f t="shared" si="2"/>
        <v>196</v>
      </c>
      <c r="F14" s="538">
        <f t="shared" si="3"/>
        <v>5183</v>
      </c>
      <c r="G14" s="538">
        <f t="shared" si="4"/>
        <v>10689</v>
      </c>
      <c r="H14" s="538">
        <v>160</v>
      </c>
      <c r="I14" s="538">
        <v>36</v>
      </c>
      <c r="J14" s="538">
        <v>5</v>
      </c>
      <c r="K14" s="538">
        <v>1992</v>
      </c>
      <c r="L14" s="538">
        <v>3186</v>
      </c>
      <c r="M14" s="538">
        <v>226</v>
      </c>
      <c r="N14" s="538">
        <v>186</v>
      </c>
      <c r="O14" s="538">
        <v>990</v>
      </c>
      <c r="P14" s="538">
        <v>2315</v>
      </c>
      <c r="Q14" s="538">
        <v>307</v>
      </c>
      <c r="R14" s="538">
        <v>216</v>
      </c>
      <c r="S14" s="538">
        <v>462</v>
      </c>
      <c r="T14" s="538">
        <v>746</v>
      </c>
      <c r="U14" s="538">
        <v>541</v>
      </c>
      <c r="V14" s="538">
        <v>932</v>
      </c>
      <c r="W14" s="538">
        <v>2158</v>
      </c>
      <c r="X14" s="538">
        <v>90</v>
      </c>
      <c r="Y14" s="802">
        <v>1095</v>
      </c>
      <c r="Z14" s="802">
        <v>425</v>
      </c>
      <c r="AA14" s="802">
        <v>266</v>
      </c>
      <c r="AB14" s="402"/>
      <c r="AC14" s="402"/>
      <c r="AD14" s="402"/>
      <c r="AE14" s="402"/>
      <c r="AF14" s="402"/>
      <c r="AG14" s="402"/>
      <c r="AH14" s="402"/>
    </row>
    <row r="15" spans="1:34">
      <c r="A15" s="558"/>
      <c r="B15" s="402" t="s">
        <v>3932</v>
      </c>
      <c r="C15" s="792"/>
      <c r="D15" s="801">
        <v>16303</v>
      </c>
      <c r="E15" s="538">
        <f t="shared" si="2"/>
        <v>248</v>
      </c>
      <c r="F15" s="538">
        <f t="shared" si="3"/>
        <v>4868</v>
      </c>
      <c r="G15" s="538">
        <f t="shared" si="4"/>
        <v>10891</v>
      </c>
      <c r="H15" s="538">
        <v>212</v>
      </c>
      <c r="I15" s="538">
        <v>36</v>
      </c>
      <c r="J15" s="538">
        <v>12</v>
      </c>
      <c r="K15" s="538">
        <v>1992</v>
      </c>
      <c r="L15" s="538">
        <v>2864</v>
      </c>
      <c r="M15" s="538">
        <v>196</v>
      </c>
      <c r="N15" s="538">
        <v>166</v>
      </c>
      <c r="O15" s="538">
        <v>1028</v>
      </c>
      <c r="P15" s="538">
        <v>2284</v>
      </c>
      <c r="Q15" s="538">
        <v>327</v>
      </c>
      <c r="R15" s="538">
        <v>209</v>
      </c>
      <c r="S15" s="538">
        <v>483</v>
      </c>
      <c r="T15" s="538">
        <v>672</v>
      </c>
      <c r="U15" s="538">
        <v>543</v>
      </c>
      <c r="V15" s="538">
        <v>906</v>
      </c>
      <c r="W15" s="538">
        <v>2358</v>
      </c>
      <c r="X15" s="538">
        <v>134</v>
      </c>
      <c r="Y15" s="802">
        <v>1232</v>
      </c>
      <c r="Z15" s="802">
        <v>353</v>
      </c>
      <c r="AA15" s="802">
        <v>296</v>
      </c>
      <c r="AB15" s="402"/>
      <c r="AC15" s="402"/>
      <c r="AD15" s="402"/>
      <c r="AE15" s="402"/>
      <c r="AF15" s="402"/>
      <c r="AG15" s="402"/>
      <c r="AH15" s="402"/>
    </row>
    <row r="16" spans="1:34">
      <c r="A16" s="558"/>
      <c r="B16" s="402" t="s">
        <v>3933</v>
      </c>
      <c r="C16" s="792"/>
      <c r="D16" s="801">
        <v>14654</v>
      </c>
      <c r="E16" s="538">
        <f t="shared" si="2"/>
        <v>408</v>
      </c>
      <c r="F16" s="538">
        <f t="shared" si="3"/>
        <v>4172</v>
      </c>
      <c r="G16" s="538">
        <f t="shared" si="4"/>
        <v>9819</v>
      </c>
      <c r="H16" s="538">
        <v>362</v>
      </c>
      <c r="I16" s="538">
        <v>46</v>
      </c>
      <c r="J16" s="538">
        <v>14</v>
      </c>
      <c r="K16" s="538">
        <v>2108</v>
      </c>
      <c r="L16" s="538">
        <v>2050</v>
      </c>
      <c r="M16" s="538">
        <v>107</v>
      </c>
      <c r="N16" s="538">
        <v>98</v>
      </c>
      <c r="O16" s="538">
        <v>926</v>
      </c>
      <c r="P16" s="538">
        <v>2095</v>
      </c>
      <c r="Q16" s="538">
        <v>250</v>
      </c>
      <c r="R16" s="538">
        <v>224</v>
      </c>
      <c r="S16" s="538">
        <v>489</v>
      </c>
      <c r="T16" s="538">
        <v>768</v>
      </c>
      <c r="U16" s="538">
        <v>550</v>
      </c>
      <c r="V16" s="538">
        <v>620</v>
      </c>
      <c r="W16" s="538">
        <v>2048</v>
      </c>
      <c r="X16" s="538">
        <v>106</v>
      </c>
      <c r="Y16" s="802">
        <v>1235</v>
      </c>
      <c r="Z16" s="802">
        <v>303</v>
      </c>
      <c r="AA16" s="802">
        <v>255</v>
      </c>
      <c r="AB16" s="402"/>
      <c r="AC16" s="402"/>
      <c r="AD16" s="402"/>
      <c r="AE16" s="402"/>
      <c r="AF16" s="402"/>
      <c r="AG16" s="402"/>
      <c r="AH16" s="402"/>
    </row>
    <row r="17" spans="1:34">
      <c r="A17" s="558"/>
      <c r="B17" s="402" t="s">
        <v>3934</v>
      </c>
      <c r="C17" s="792"/>
      <c r="D17" s="801">
        <v>11273</v>
      </c>
      <c r="E17" s="538">
        <f t="shared" si="2"/>
        <v>645</v>
      </c>
      <c r="F17" s="538">
        <f t="shared" si="3"/>
        <v>2978</v>
      </c>
      <c r="G17" s="538">
        <f t="shared" si="4"/>
        <v>7347</v>
      </c>
      <c r="H17" s="538">
        <v>577</v>
      </c>
      <c r="I17" s="538">
        <v>68</v>
      </c>
      <c r="J17" s="538">
        <v>12</v>
      </c>
      <c r="K17" s="538">
        <v>1834</v>
      </c>
      <c r="L17" s="538">
        <v>1132</v>
      </c>
      <c r="M17" s="538">
        <v>45</v>
      </c>
      <c r="N17" s="538">
        <v>48</v>
      </c>
      <c r="O17" s="538">
        <v>632</v>
      </c>
      <c r="P17" s="538">
        <v>1596</v>
      </c>
      <c r="Q17" s="538">
        <v>158</v>
      </c>
      <c r="R17" s="538">
        <v>194</v>
      </c>
      <c r="S17" s="538">
        <v>387</v>
      </c>
      <c r="T17" s="538">
        <v>781</v>
      </c>
      <c r="U17" s="538">
        <v>456</v>
      </c>
      <c r="V17" s="538">
        <v>337</v>
      </c>
      <c r="W17" s="538">
        <v>1449</v>
      </c>
      <c r="X17" s="538">
        <v>45</v>
      </c>
      <c r="Y17" s="802">
        <v>1103</v>
      </c>
      <c r="Z17" s="802">
        <v>116</v>
      </c>
      <c r="AA17" s="802">
        <v>303</v>
      </c>
      <c r="AB17" s="402"/>
      <c r="AC17" s="402"/>
      <c r="AD17" s="402"/>
      <c r="AE17" s="402"/>
      <c r="AF17" s="402"/>
      <c r="AG17" s="402"/>
      <c r="AH17" s="402"/>
    </row>
    <row r="18" spans="1:34">
      <c r="A18" s="558"/>
      <c r="B18" s="402" t="s">
        <v>3935</v>
      </c>
      <c r="C18" s="792"/>
      <c r="D18" s="801">
        <v>7009</v>
      </c>
      <c r="E18" s="538">
        <f t="shared" si="2"/>
        <v>702</v>
      </c>
      <c r="F18" s="538">
        <f t="shared" si="3"/>
        <v>1591</v>
      </c>
      <c r="G18" s="538">
        <f t="shared" si="4"/>
        <v>4482</v>
      </c>
      <c r="H18" s="538">
        <v>667</v>
      </c>
      <c r="I18" s="538">
        <v>35</v>
      </c>
      <c r="J18" s="538">
        <v>5</v>
      </c>
      <c r="K18" s="538">
        <v>987</v>
      </c>
      <c r="L18" s="538">
        <v>599</v>
      </c>
      <c r="M18" s="538">
        <v>14</v>
      </c>
      <c r="N18" s="538">
        <v>18</v>
      </c>
      <c r="O18" s="538">
        <v>345</v>
      </c>
      <c r="P18" s="538">
        <v>981</v>
      </c>
      <c r="Q18" s="538">
        <v>81</v>
      </c>
      <c r="R18" s="538">
        <v>186</v>
      </c>
      <c r="S18" s="538">
        <v>223</v>
      </c>
      <c r="T18" s="538">
        <v>486</v>
      </c>
      <c r="U18" s="538">
        <v>377</v>
      </c>
      <c r="V18" s="538">
        <v>215</v>
      </c>
      <c r="W18" s="538">
        <v>777</v>
      </c>
      <c r="X18" s="538">
        <v>14</v>
      </c>
      <c r="Y18" s="802">
        <v>716</v>
      </c>
      <c r="Z18" s="802">
        <v>49</v>
      </c>
      <c r="AA18" s="802">
        <v>234</v>
      </c>
      <c r="AB18" s="402"/>
      <c r="AC18" s="402"/>
      <c r="AD18" s="402"/>
      <c r="AE18" s="402"/>
      <c r="AF18" s="402"/>
      <c r="AG18" s="402"/>
      <c r="AH18" s="402"/>
    </row>
    <row r="19" spans="1:34">
      <c r="A19" s="558"/>
      <c r="B19" s="402" t="s">
        <v>3936</v>
      </c>
      <c r="C19" s="792"/>
      <c r="D19" s="801">
        <v>2627</v>
      </c>
      <c r="E19" s="538">
        <f t="shared" si="2"/>
        <v>384</v>
      </c>
      <c r="F19" s="538">
        <f t="shared" si="3"/>
        <v>489</v>
      </c>
      <c r="G19" s="538">
        <f t="shared" si="4"/>
        <v>1605</v>
      </c>
      <c r="H19" s="538">
        <v>354</v>
      </c>
      <c r="I19" s="538">
        <v>30</v>
      </c>
      <c r="J19" s="538">
        <v>3</v>
      </c>
      <c r="K19" s="538">
        <v>287</v>
      </c>
      <c r="L19" s="538">
        <v>199</v>
      </c>
      <c r="M19" s="538">
        <v>4</v>
      </c>
      <c r="N19" s="538">
        <v>9</v>
      </c>
      <c r="O19" s="538">
        <v>79</v>
      </c>
      <c r="P19" s="538">
        <v>458</v>
      </c>
      <c r="Q19" s="538">
        <v>16</v>
      </c>
      <c r="R19" s="538">
        <v>110</v>
      </c>
      <c r="S19" s="538">
        <v>71</v>
      </c>
      <c r="T19" s="538">
        <v>166</v>
      </c>
      <c r="U19" s="538">
        <v>230</v>
      </c>
      <c r="V19" s="538">
        <v>61</v>
      </c>
      <c r="W19" s="538">
        <v>191</v>
      </c>
      <c r="X19" s="538">
        <v>1</v>
      </c>
      <c r="Y19" s="802">
        <v>187</v>
      </c>
      <c r="Z19" s="802">
        <v>22</v>
      </c>
      <c r="AA19" s="802">
        <v>149</v>
      </c>
      <c r="AB19" s="402"/>
      <c r="AC19" s="402"/>
      <c r="AD19" s="402"/>
      <c r="AE19" s="402"/>
      <c r="AF19" s="402"/>
      <c r="AG19" s="402"/>
      <c r="AH19" s="402"/>
    </row>
    <row r="20" spans="1:34">
      <c r="A20" s="558"/>
      <c r="B20" s="402" t="s">
        <v>3937</v>
      </c>
      <c r="C20" s="792"/>
      <c r="D20" s="801">
        <v>1105</v>
      </c>
      <c r="E20" s="538">
        <f t="shared" si="2"/>
        <v>226</v>
      </c>
      <c r="F20" s="538">
        <f t="shared" si="3"/>
        <v>166</v>
      </c>
      <c r="G20" s="538">
        <f t="shared" si="4"/>
        <v>633</v>
      </c>
      <c r="H20" s="538">
        <v>213</v>
      </c>
      <c r="I20" s="538">
        <v>13</v>
      </c>
      <c r="J20" s="538">
        <v>0</v>
      </c>
      <c r="K20" s="538">
        <v>84</v>
      </c>
      <c r="L20" s="538">
        <v>82</v>
      </c>
      <c r="M20" s="538">
        <v>0</v>
      </c>
      <c r="N20" s="538">
        <v>1</v>
      </c>
      <c r="O20" s="538">
        <v>10</v>
      </c>
      <c r="P20" s="538">
        <v>215</v>
      </c>
      <c r="Q20" s="538">
        <v>7</v>
      </c>
      <c r="R20" s="538">
        <v>64</v>
      </c>
      <c r="S20" s="538">
        <v>19</v>
      </c>
      <c r="T20" s="538">
        <v>70</v>
      </c>
      <c r="U20" s="538">
        <v>100</v>
      </c>
      <c r="V20" s="538">
        <v>12</v>
      </c>
      <c r="W20" s="538">
        <v>78</v>
      </c>
      <c r="X20" s="538">
        <v>1</v>
      </c>
      <c r="Y20" s="802">
        <v>51</v>
      </c>
      <c r="Z20" s="802">
        <v>5</v>
      </c>
      <c r="AA20" s="802">
        <v>80</v>
      </c>
      <c r="AB20" s="402"/>
      <c r="AC20" s="402"/>
      <c r="AD20" s="402"/>
      <c r="AE20" s="402"/>
      <c r="AF20" s="402"/>
      <c r="AG20" s="402"/>
      <c r="AH20" s="402"/>
    </row>
    <row r="21" spans="1:34">
      <c r="A21" s="558"/>
      <c r="B21" s="402" t="s">
        <v>4239</v>
      </c>
      <c r="C21" s="792"/>
      <c r="D21" s="801">
        <v>537</v>
      </c>
      <c r="E21" s="538">
        <f t="shared" si="2"/>
        <v>133</v>
      </c>
      <c r="F21" s="538">
        <f t="shared" si="3"/>
        <v>63</v>
      </c>
      <c r="G21" s="538">
        <f t="shared" si="4"/>
        <v>284</v>
      </c>
      <c r="H21" s="538">
        <v>129</v>
      </c>
      <c r="I21" s="538">
        <v>4</v>
      </c>
      <c r="J21" s="538">
        <v>0</v>
      </c>
      <c r="K21" s="538">
        <v>29</v>
      </c>
      <c r="L21" s="538">
        <v>34</v>
      </c>
      <c r="M21" s="538">
        <v>0</v>
      </c>
      <c r="N21" s="538">
        <v>1</v>
      </c>
      <c r="O21" s="538">
        <v>2</v>
      </c>
      <c r="P21" s="538">
        <v>115</v>
      </c>
      <c r="Q21" s="538">
        <v>3</v>
      </c>
      <c r="R21" s="538">
        <v>47</v>
      </c>
      <c r="S21" s="538">
        <v>12</v>
      </c>
      <c r="T21" s="538">
        <v>13</v>
      </c>
      <c r="U21" s="538">
        <v>27</v>
      </c>
      <c r="V21" s="538">
        <v>10</v>
      </c>
      <c r="W21" s="538">
        <v>21</v>
      </c>
      <c r="X21" s="538">
        <v>0</v>
      </c>
      <c r="Y21" s="802">
        <v>31</v>
      </c>
      <c r="Z21" s="802">
        <v>2</v>
      </c>
      <c r="AA21" s="802">
        <v>57</v>
      </c>
      <c r="AB21" s="402"/>
      <c r="AC21" s="402"/>
      <c r="AD21" s="402"/>
      <c r="AE21" s="402"/>
      <c r="AF21" s="402"/>
      <c r="AG21" s="402"/>
      <c r="AH21" s="402"/>
    </row>
    <row r="22" spans="1:34">
      <c r="A22" s="558" t="s">
        <v>4019</v>
      </c>
      <c r="D22" s="803"/>
      <c r="E22" s="804"/>
      <c r="F22" s="804"/>
      <c r="G22" s="804"/>
      <c r="H22" s="804"/>
      <c r="I22" s="804"/>
      <c r="J22" s="804"/>
      <c r="K22" s="804"/>
      <c r="L22" s="804"/>
      <c r="M22" s="804"/>
      <c r="N22" s="804"/>
      <c r="O22" s="804"/>
      <c r="P22" s="804"/>
      <c r="Q22" s="804"/>
      <c r="R22" s="804"/>
      <c r="S22" s="804"/>
      <c r="T22" s="804"/>
      <c r="U22" s="804"/>
      <c r="V22" s="804"/>
      <c r="W22" s="804"/>
      <c r="X22" s="804"/>
      <c r="Y22" s="805"/>
      <c r="Z22" s="805"/>
      <c r="AA22" s="805"/>
      <c r="AB22" s="402"/>
      <c r="AC22" s="402"/>
      <c r="AD22" s="402"/>
      <c r="AE22" s="402"/>
      <c r="AF22" s="402"/>
      <c r="AG22" s="402"/>
      <c r="AH22" s="402"/>
    </row>
    <row r="23" spans="1:34" s="792" customFormat="1">
      <c r="A23" s="806"/>
      <c r="B23" s="401" t="s">
        <v>4276</v>
      </c>
      <c r="C23" s="792" t="s">
        <v>4275</v>
      </c>
      <c r="D23" s="801">
        <f>SUM(D7:D16)</f>
        <v>125361</v>
      </c>
      <c r="E23" s="538">
        <f>SUM(H23:I23)</f>
        <v>1614</v>
      </c>
      <c r="F23" s="538">
        <f>SUM(J23:L23)</f>
        <v>39722</v>
      </c>
      <c r="G23" s="538">
        <f>SUM(M23:Z23)</f>
        <v>81555</v>
      </c>
      <c r="H23" s="538">
        <f>SUM(H7:H16)</f>
        <v>1376</v>
      </c>
      <c r="I23" s="538">
        <f>SUM(I7:I16)</f>
        <v>238</v>
      </c>
      <c r="J23" s="538">
        <f>SUM(J7:J16)</f>
        <v>63</v>
      </c>
      <c r="K23" s="538">
        <f t="shared" ref="K23:AA23" si="5">SUM(K7:K16)</f>
        <v>15738</v>
      </c>
      <c r="L23" s="538">
        <f t="shared" si="5"/>
        <v>23921</v>
      </c>
      <c r="M23" s="538">
        <f t="shared" si="5"/>
        <v>1524</v>
      </c>
      <c r="N23" s="538">
        <f t="shared" si="5"/>
        <v>1358</v>
      </c>
      <c r="O23" s="538">
        <f t="shared" si="5"/>
        <v>6448</v>
      </c>
      <c r="P23" s="538">
        <f t="shared" si="5"/>
        <v>18202</v>
      </c>
      <c r="Q23" s="538">
        <f t="shared" si="5"/>
        <v>2166</v>
      </c>
      <c r="R23" s="538">
        <f t="shared" si="5"/>
        <v>1575</v>
      </c>
      <c r="S23" s="538">
        <f t="shared" si="5"/>
        <v>3514</v>
      </c>
      <c r="T23" s="538">
        <f t="shared" si="5"/>
        <v>6064</v>
      </c>
      <c r="U23" s="538">
        <f t="shared" si="5"/>
        <v>4531</v>
      </c>
      <c r="V23" s="538">
        <f t="shared" si="5"/>
        <v>5844</v>
      </c>
      <c r="W23" s="538">
        <f t="shared" si="5"/>
        <v>17594</v>
      </c>
      <c r="X23" s="538">
        <f t="shared" si="5"/>
        <v>843</v>
      </c>
      <c r="Y23" s="538">
        <f t="shared" si="5"/>
        <v>8175</v>
      </c>
      <c r="Z23" s="538">
        <f t="shared" si="5"/>
        <v>3717</v>
      </c>
      <c r="AA23" s="538">
        <f t="shared" si="5"/>
        <v>2470</v>
      </c>
      <c r="AB23" s="401"/>
      <c r="AC23" s="401"/>
      <c r="AD23" s="401"/>
      <c r="AE23" s="401"/>
      <c r="AF23" s="401"/>
      <c r="AG23" s="401"/>
      <c r="AH23" s="401"/>
    </row>
    <row r="24" spans="1:34" s="792" customFormat="1">
      <c r="A24" s="806"/>
      <c r="B24" s="401" t="s">
        <v>4277</v>
      </c>
      <c r="D24" s="801">
        <f>SUM(D17:D21)</f>
        <v>22551</v>
      </c>
      <c r="E24" s="538">
        <f>SUM(H24:I24)</f>
        <v>2090</v>
      </c>
      <c r="F24" s="538">
        <f>SUM(J24:L24)</f>
        <v>5287</v>
      </c>
      <c r="G24" s="538">
        <f>SUM(M24:Z24)</f>
        <v>14351</v>
      </c>
      <c r="H24" s="538">
        <f>SUM(H17:H21)</f>
        <v>1940</v>
      </c>
      <c r="I24" s="538">
        <f>SUM(I17:I21)</f>
        <v>150</v>
      </c>
      <c r="J24" s="538">
        <f>SUM(J17:J21)</f>
        <v>20</v>
      </c>
      <c r="K24" s="538">
        <f t="shared" ref="K24:AA24" si="6">SUM(K17:K21)</f>
        <v>3221</v>
      </c>
      <c r="L24" s="538">
        <f t="shared" si="6"/>
        <v>2046</v>
      </c>
      <c r="M24" s="538">
        <f t="shared" si="6"/>
        <v>63</v>
      </c>
      <c r="N24" s="538">
        <f t="shared" si="6"/>
        <v>77</v>
      </c>
      <c r="O24" s="538">
        <f t="shared" si="6"/>
        <v>1068</v>
      </c>
      <c r="P24" s="538">
        <f t="shared" si="6"/>
        <v>3365</v>
      </c>
      <c r="Q24" s="538">
        <f t="shared" si="6"/>
        <v>265</v>
      </c>
      <c r="R24" s="538">
        <f t="shared" si="6"/>
        <v>601</v>
      </c>
      <c r="S24" s="538">
        <f t="shared" si="6"/>
        <v>712</v>
      </c>
      <c r="T24" s="538">
        <f t="shared" si="6"/>
        <v>1516</v>
      </c>
      <c r="U24" s="538">
        <f t="shared" si="6"/>
        <v>1190</v>
      </c>
      <c r="V24" s="538">
        <f t="shared" si="6"/>
        <v>635</v>
      </c>
      <c r="W24" s="538">
        <f t="shared" si="6"/>
        <v>2516</v>
      </c>
      <c r="X24" s="538">
        <f t="shared" si="6"/>
        <v>61</v>
      </c>
      <c r="Y24" s="538">
        <f t="shared" si="6"/>
        <v>2088</v>
      </c>
      <c r="Z24" s="538">
        <f t="shared" si="6"/>
        <v>194</v>
      </c>
      <c r="AA24" s="538">
        <f t="shared" si="6"/>
        <v>823</v>
      </c>
      <c r="AB24" s="401"/>
      <c r="AC24" s="401"/>
      <c r="AD24" s="401"/>
      <c r="AE24" s="401"/>
      <c r="AF24" s="401"/>
      <c r="AG24" s="401"/>
      <c r="AH24" s="401"/>
    </row>
    <row r="25" spans="1:34" s="792" customFormat="1">
      <c r="A25" s="806"/>
      <c r="B25" s="401" t="s">
        <v>4278</v>
      </c>
      <c r="C25" s="792" t="s">
        <v>4275</v>
      </c>
      <c r="D25" s="801">
        <f>SUM(D17:D18)</f>
        <v>18282</v>
      </c>
      <c r="E25" s="538">
        <f>SUM(H25:I25)</f>
        <v>1347</v>
      </c>
      <c r="F25" s="538">
        <f>SUM(J25:L25)</f>
        <v>4569</v>
      </c>
      <c r="G25" s="538">
        <f>SUM(M25:Z25)</f>
        <v>11829</v>
      </c>
      <c r="H25" s="538">
        <f>SUM(H17:H18)</f>
        <v>1244</v>
      </c>
      <c r="I25" s="538">
        <f>SUM(I17:I18)</f>
        <v>103</v>
      </c>
      <c r="J25" s="538">
        <f>SUM(J17:J18)</f>
        <v>17</v>
      </c>
      <c r="K25" s="538">
        <f t="shared" ref="K25:AA25" si="7">SUM(K17:K18)</f>
        <v>2821</v>
      </c>
      <c r="L25" s="538">
        <f t="shared" si="7"/>
        <v>1731</v>
      </c>
      <c r="M25" s="538">
        <f t="shared" si="7"/>
        <v>59</v>
      </c>
      <c r="N25" s="538">
        <f t="shared" si="7"/>
        <v>66</v>
      </c>
      <c r="O25" s="538">
        <f t="shared" si="7"/>
        <v>977</v>
      </c>
      <c r="P25" s="538">
        <f t="shared" si="7"/>
        <v>2577</v>
      </c>
      <c r="Q25" s="538">
        <f t="shared" si="7"/>
        <v>239</v>
      </c>
      <c r="R25" s="538">
        <f t="shared" si="7"/>
        <v>380</v>
      </c>
      <c r="S25" s="538">
        <f t="shared" si="7"/>
        <v>610</v>
      </c>
      <c r="T25" s="538">
        <f t="shared" si="7"/>
        <v>1267</v>
      </c>
      <c r="U25" s="538">
        <f t="shared" si="7"/>
        <v>833</v>
      </c>
      <c r="V25" s="538">
        <f t="shared" si="7"/>
        <v>552</v>
      </c>
      <c r="W25" s="538">
        <f t="shared" si="7"/>
        <v>2226</v>
      </c>
      <c r="X25" s="538">
        <f t="shared" si="7"/>
        <v>59</v>
      </c>
      <c r="Y25" s="538">
        <f t="shared" si="7"/>
        <v>1819</v>
      </c>
      <c r="Z25" s="538">
        <f t="shared" si="7"/>
        <v>165</v>
      </c>
      <c r="AA25" s="538">
        <f t="shared" si="7"/>
        <v>537</v>
      </c>
      <c r="AB25" s="401"/>
      <c r="AC25" s="401"/>
      <c r="AD25" s="401"/>
      <c r="AE25" s="401"/>
      <c r="AF25" s="401"/>
      <c r="AG25" s="401"/>
      <c r="AH25" s="401"/>
    </row>
    <row r="26" spans="1:34" s="792" customFormat="1">
      <c r="A26" s="806"/>
      <c r="B26" s="401" t="s">
        <v>4279</v>
      </c>
      <c r="D26" s="801">
        <f>SUM(D19:D21)</f>
        <v>4269</v>
      </c>
      <c r="E26" s="538">
        <f>SUM(H26:I26)</f>
        <v>743</v>
      </c>
      <c r="F26" s="538">
        <f>SUM(J26:L26)</f>
        <v>718</v>
      </c>
      <c r="G26" s="538">
        <f>SUM(M26:Z26)</f>
        <v>2522</v>
      </c>
      <c r="H26" s="538">
        <f>SUM(H19:H21)</f>
        <v>696</v>
      </c>
      <c r="I26" s="538">
        <f>SUM(I19:I21)</f>
        <v>47</v>
      </c>
      <c r="J26" s="538">
        <f>SUM(J19:J21)</f>
        <v>3</v>
      </c>
      <c r="K26" s="538">
        <f t="shared" ref="K26:AA26" si="8">SUM(K19:K21)</f>
        <v>400</v>
      </c>
      <c r="L26" s="538">
        <f t="shared" si="8"/>
        <v>315</v>
      </c>
      <c r="M26" s="538">
        <f t="shared" si="8"/>
        <v>4</v>
      </c>
      <c r="N26" s="538">
        <f t="shared" si="8"/>
        <v>11</v>
      </c>
      <c r="O26" s="538">
        <f t="shared" si="8"/>
        <v>91</v>
      </c>
      <c r="P26" s="538">
        <f t="shared" si="8"/>
        <v>788</v>
      </c>
      <c r="Q26" s="538">
        <f t="shared" si="8"/>
        <v>26</v>
      </c>
      <c r="R26" s="538">
        <f t="shared" si="8"/>
        <v>221</v>
      </c>
      <c r="S26" s="538">
        <f t="shared" si="8"/>
        <v>102</v>
      </c>
      <c r="T26" s="538">
        <f t="shared" si="8"/>
        <v>249</v>
      </c>
      <c r="U26" s="538">
        <f t="shared" si="8"/>
        <v>357</v>
      </c>
      <c r="V26" s="538">
        <f t="shared" si="8"/>
        <v>83</v>
      </c>
      <c r="W26" s="538">
        <f t="shared" si="8"/>
        <v>290</v>
      </c>
      <c r="X26" s="538">
        <f t="shared" si="8"/>
        <v>2</v>
      </c>
      <c r="Y26" s="538">
        <f t="shared" si="8"/>
        <v>269</v>
      </c>
      <c r="Z26" s="538">
        <f t="shared" si="8"/>
        <v>29</v>
      </c>
      <c r="AA26" s="538">
        <f t="shared" si="8"/>
        <v>286</v>
      </c>
      <c r="AB26" s="401"/>
      <c r="AC26" s="401"/>
      <c r="AD26" s="401"/>
      <c r="AE26" s="401"/>
      <c r="AF26" s="401"/>
      <c r="AG26" s="401"/>
      <c r="AH26" s="401"/>
    </row>
    <row r="27" spans="1:34" s="792" customFormat="1" ht="5.25" customHeight="1">
      <c r="A27" s="806"/>
      <c r="B27" s="401"/>
      <c r="D27" s="801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8"/>
      <c r="R27" s="538"/>
      <c r="S27" s="538"/>
      <c r="T27" s="538"/>
      <c r="U27" s="538"/>
      <c r="V27" s="538"/>
      <c r="W27" s="538"/>
      <c r="X27" s="538"/>
      <c r="Y27" s="802"/>
      <c r="Z27" s="802"/>
      <c r="AA27" s="802"/>
      <c r="AB27" s="401"/>
      <c r="AC27" s="401"/>
      <c r="AD27" s="401"/>
      <c r="AE27" s="401"/>
      <c r="AF27" s="401"/>
      <c r="AG27" s="401"/>
      <c r="AH27" s="401"/>
    </row>
    <row r="28" spans="1:34" s="798" customFormat="1">
      <c r="A28" s="807" t="s">
        <v>4280</v>
      </c>
      <c r="D28" s="799">
        <f t="shared" ref="D28:AA28" si="9">SUM(D29:D43)</f>
        <v>84196</v>
      </c>
      <c r="E28" s="800">
        <f t="shared" ref="E28:E43" si="10">SUM(H28:I28)</f>
        <v>2331</v>
      </c>
      <c r="F28" s="800">
        <f t="shared" ref="F28:F43" si="11">SUM(J28:L28)</f>
        <v>34565</v>
      </c>
      <c r="G28" s="800">
        <f t="shared" ref="G28:G43" si="12">SUM(M28:Z28)</f>
        <v>45354</v>
      </c>
      <c r="H28" s="800">
        <f t="shared" si="9"/>
        <v>2034</v>
      </c>
      <c r="I28" s="800">
        <f t="shared" si="9"/>
        <v>297</v>
      </c>
      <c r="J28" s="800">
        <f t="shared" si="9"/>
        <v>71</v>
      </c>
      <c r="K28" s="800">
        <f t="shared" si="9"/>
        <v>15782</v>
      </c>
      <c r="L28" s="800">
        <f t="shared" si="9"/>
        <v>18712</v>
      </c>
      <c r="M28" s="800">
        <f t="shared" si="9"/>
        <v>1390</v>
      </c>
      <c r="N28" s="800">
        <f t="shared" si="9"/>
        <v>969</v>
      </c>
      <c r="O28" s="800">
        <f t="shared" si="9"/>
        <v>6225</v>
      </c>
      <c r="P28" s="800">
        <f t="shared" si="9"/>
        <v>9501</v>
      </c>
      <c r="Q28" s="800">
        <f t="shared" si="9"/>
        <v>965</v>
      </c>
      <c r="R28" s="800">
        <f t="shared" si="9"/>
        <v>1258</v>
      </c>
      <c r="S28" s="800">
        <f t="shared" si="9"/>
        <v>2838</v>
      </c>
      <c r="T28" s="800">
        <f t="shared" si="9"/>
        <v>2366</v>
      </c>
      <c r="U28" s="800">
        <f t="shared" si="9"/>
        <v>2116</v>
      </c>
      <c r="V28" s="800">
        <f t="shared" si="9"/>
        <v>2725</v>
      </c>
      <c r="W28" s="800">
        <f t="shared" si="9"/>
        <v>4701</v>
      </c>
      <c r="X28" s="800">
        <f t="shared" si="9"/>
        <v>530</v>
      </c>
      <c r="Y28" s="800">
        <f t="shared" si="9"/>
        <v>6995</v>
      </c>
      <c r="Z28" s="800">
        <f t="shared" si="9"/>
        <v>2775</v>
      </c>
      <c r="AA28" s="800">
        <f t="shared" si="9"/>
        <v>1946</v>
      </c>
      <c r="AB28" s="807"/>
      <c r="AC28" s="807"/>
      <c r="AD28" s="807"/>
      <c r="AE28" s="807"/>
      <c r="AF28" s="807"/>
      <c r="AG28" s="807"/>
      <c r="AH28" s="807"/>
    </row>
    <row r="29" spans="1:34" s="792" customFormat="1">
      <c r="A29" s="806"/>
      <c r="B29" s="401" t="s">
        <v>4274</v>
      </c>
      <c r="C29" s="792" t="s">
        <v>4275</v>
      </c>
      <c r="D29" s="801">
        <v>997</v>
      </c>
      <c r="E29" s="538">
        <f t="shared" si="10"/>
        <v>11</v>
      </c>
      <c r="F29" s="538">
        <f t="shared" si="11"/>
        <v>467</v>
      </c>
      <c r="G29" s="538">
        <f t="shared" si="12"/>
        <v>491</v>
      </c>
      <c r="H29" s="538">
        <v>5</v>
      </c>
      <c r="I29" s="538">
        <v>6</v>
      </c>
      <c r="J29" s="538">
        <v>0</v>
      </c>
      <c r="K29" s="538">
        <v>136</v>
      </c>
      <c r="L29" s="538">
        <v>331</v>
      </c>
      <c r="M29" s="538">
        <v>18</v>
      </c>
      <c r="N29" s="538">
        <v>3</v>
      </c>
      <c r="O29" s="538">
        <v>48</v>
      </c>
      <c r="P29" s="538">
        <v>186</v>
      </c>
      <c r="Q29" s="538">
        <v>3</v>
      </c>
      <c r="R29" s="538">
        <v>2</v>
      </c>
      <c r="S29" s="538">
        <v>10</v>
      </c>
      <c r="T29" s="538">
        <v>126</v>
      </c>
      <c r="U29" s="538">
        <v>21</v>
      </c>
      <c r="V29" s="538">
        <v>9</v>
      </c>
      <c r="W29" s="538">
        <v>11</v>
      </c>
      <c r="X29" s="538">
        <v>2</v>
      </c>
      <c r="Y29" s="802">
        <v>38</v>
      </c>
      <c r="Z29" s="802">
        <v>14</v>
      </c>
      <c r="AA29" s="802">
        <v>28</v>
      </c>
      <c r="AB29" s="401"/>
      <c r="AC29" s="401"/>
      <c r="AD29" s="401"/>
      <c r="AE29" s="401"/>
      <c r="AF29" s="401"/>
      <c r="AG29" s="401"/>
      <c r="AH29" s="401"/>
    </row>
    <row r="30" spans="1:34" s="792" customFormat="1">
      <c r="A30" s="806"/>
      <c r="B30" s="401" t="s">
        <v>3925</v>
      </c>
      <c r="D30" s="801">
        <v>4106</v>
      </c>
      <c r="E30" s="538">
        <f t="shared" si="10"/>
        <v>49</v>
      </c>
      <c r="F30" s="538">
        <f t="shared" si="11"/>
        <v>1903</v>
      </c>
      <c r="G30" s="538">
        <f t="shared" si="12"/>
        <v>2045</v>
      </c>
      <c r="H30" s="538">
        <v>29</v>
      </c>
      <c r="I30" s="538">
        <v>20</v>
      </c>
      <c r="J30" s="538">
        <v>3</v>
      </c>
      <c r="K30" s="538">
        <v>644</v>
      </c>
      <c r="L30" s="538">
        <v>1256</v>
      </c>
      <c r="M30" s="538">
        <v>96</v>
      </c>
      <c r="N30" s="538">
        <v>53</v>
      </c>
      <c r="O30" s="538">
        <v>209</v>
      </c>
      <c r="P30" s="538">
        <v>485</v>
      </c>
      <c r="Q30" s="538">
        <v>46</v>
      </c>
      <c r="R30" s="538">
        <v>31</v>
      </c>
      <c r="S30" s="538">
        <v>81</v>
      </c>
      <c r="T30" s="538">
        <v>196</v>
      </c>
      <c r="U30" s="538">
        <v>155</v>
      </c>
      <c r="V30" s="538">
        <v>86</v>
      </c>
      <c r="W30" s="538">
        <v>189</v>
      </c>
      <c r="X30" s="538">
        <v>20</v>
      </c>
      <c r="Y30" s="802">
        <v>225</v>
      </c>
      <c r="Z30" s="802">
        <v>173</v>
      </c>
      <c r="AA30" s="802">
        <v>109</v>
      </c>
      <c r="AB30" s="401"/>
      <c r="AC30" s="401"/>
      <c r="AD30" s="401"/>
      <c r="AE30" s="401"/>
      <c r="AF30" s="401"/>
      <c r="AG30" s="401"/>
      <c r="AH30" s="401"/>
    </row>
    <row r="31" spans="1:34" s="792" customFormat="1">
      <c r="A31" s="806"/>
      <c r="B31" s="401" t="s">
        <v>3926</v>
      </c>
      <c r="D31" s="801">
        <v>5879</v>
      </c>
      <c r="E31" s="538">
        <f t="shared" si="10"/>
        <v>62</v>
      </c>
      <c r="F31" s="538">
        <f t="shared" si="11"/>
        <v>2578</v>
      </c>
      <c r="G31" s="538">
        <f t="shared" si="12"/>
        <v>3095</v>
      </c>
      <c r="H31" s="538">
        <v>48</v>
      </c>
      <c r="I31" s="538">
        <v>14</v>
      </c>
      <c r="J31" s="538">
        <v>2</v>
      </c>
      <c r="K31" s="538">
        <v>985</v>
      </c>
      <c r="L31" s="538">
        <v>1591</v>
      </c>
      <c r="M31" s="538">
        <v>120</v>
      </c>
      <c r="N31" s="538">
        <v>89</v>
      </c>
      <c r="O31" s="538">
        <v>292</v>
      </c>
      <c r="P31" s="538">
        <v>713</v>
      </c>
      <c r="Q31" s="538">
        <v>84</v>
      </c>
      <c r="R31" s="538">
        <v>74</v>
      </c>
      <c r="S31" s="538">
        <v>159</v>
      </c>
      <c r="T31" s="538">
        <v>166</v>
      </c>
      <c r="U31" s="538">
        <v>139</v>
      </c>
      <c r="V31" s="538">
        <v>152</v>
      </c>
      <c r="W31" s="538">
        <v>407</v>
      </c>
      <c r="X31" s="538">
        <v>36</v>
      </c>
      <c r="Y31" s="802">
        <v>369</v>
      </c>
      <c r="Z31" s="802">
        <v>295</v>
      </c>
      <c r="AA31" s="802">
        <v>144</v>
      </c>
      <c r="AB31" s="401"/>
      <c r="AC31" s="401"/>
      <c r="AD31" s="401"/>
      <c r="AE31" s="401"/>
      <c r="AF31" s="401"/>
      <c r="AG31" s="401"/>
      <c r="AH31" s="401"/>
    </row>
    <row r="32" spans="1:34" s="792" customFormat="1">
      <c r="A32" s="806"/>
      <c r="B32" s="401" t="s">
        <v>3927</v>
      </c>
      <c r="D32" s="801">
        <v>6567</v>
      </c>
      <c r="E32" s="538">
        <f t="shared" si="10"/>
        <v>68</v>
      </c>
      <c r="F32" s="538">
        <f t="shared" si="11"/>
        <v>2920</v>
      </c>
      <c r="G32" s="538">
        <f t="shared" si="12"/>
        <v>3439</v>
      </c>
      <c r="H32" s="538">
        <v>53</v>
      </c>
      <c r="I32" s="538">
        <v>15</v>
      </c>
      <c r="J32" s="538">
        <v>3</v>
      </c>
      <c r="K32" s="538">
        <v>1163</v>
      </c>
      <c r="L32" s="538">
        <v>1754</v>
      </c>
      <c r="M32" s="538">
        <v>135</v>
      </c>
      <c r="N32" s="538">
        <v>64</v>
      </c>
      <c r="O32" s="538">
        <v>368</v>
      </c>
      <c r="P32" s="538">
        <v>719</v>
      </c>
      <c r="Q32" s="538">
        <v>65</v>
      </c>
      <c r="R32" s="538">
        <v>80</v>
      </c>
      <c r="S32" s="538">
        <v>198</v>
      </c>
      <c r="T32" s="538">
        <v>150</v>
      </c>
      <c r="U32" s="538">
        <v>157</v>
      </c>
      <c r="V32" s="538">
        <v>173</v>
      </c>
      <c r="W32" s="538">
        <v>449</v>
      </c>
      <c r="X32" s="538">
        <v>52</v>
      </c>
      <c r="Y32" s="802">
        <v>500</v>
      </c>
      <c r="Z32" s="802">
        <v>329</v>
      </c>
      <c r="AA32" s="802">
        <v>140</v>
      </c>
      <c r="AB32" s="401"/>
      <c r="AC32" s="401"/>
      <c r="AD32" s="401"/>
      <c r="AE32" s="401"/>
      <c r="AF32" s="401"/>
      <c r="AG32" s="401"/>
      <c r="AH32" s="401"/>
    </row>
    <row r="33" spans="1:34" s="792" customFormat="1">
      <c r="A33" s="806"/>
      <c r="B33" s="401" t="s">
        <v>3928</v>
      </c>
      <c r="D33" s="801">
        <v>7327</v>
      </c>
      <c r="E33" s="538">
        <f t="shared" si="10"/>
        <v>74</v>
      </c>
      <c r="F33" s="538">
        <f t="shared" si="11"/>
        <v>3216</v>
      </c>
      <c r="G33" s="538">
        <f t="shared" si="12"/>
        <v>3905</v>
      </c>
      <c r="H33" s="538">
        <v>58</v>
      </c>
      <c r="I33" s="538">
        <v>16</v>
      </c>
      <c r="J33" s="538">
        <v>6</v>
      </c>
      <c r="K33" s="538">
        <v>1366</v>
      </c>
      <c r="L33" s="538">
        <v>1844</v>
      </c>
      <c r="M33" s="538">
        <v>108</v>
      </c>
      <c r="N33" s="538">
        <v>92</v>
      </c>
      <c r="O33" s="538">
        <v>475</v>
      </c>
      <c r="P33" s="538">
        <v>873</v>
      </c>
      <c r="Q33" s="538">
        <v>60</v>
      </c>
      <c r="R33" s="538">
        <v>85</v>
      </c>
      <c r="S33" s="538">
        <v>235</v>
      </c>
      <c r="T33" s="538">
        <v>202</v>
      </c>
      <c r="U33" s="538">
        <v>191</v>
      </c>
      <c r="V33" s="538">
        <v>190</v>
      </c>
      <c r="W33" s="538">
        <v>455</v>
      </c>
      <c r="X33" s="538">
        <v>55</v>
      </c>
      <c r="Y33" s="802">
        <v>616</v>
      </c>
      <c r="Z33" s="802">
        <v>268</v>
      </c>
      <c r="AA33" s="802">
        <v>132</v>
      </c>
      <c r="AB33" s="401"/>
      <c r="AC33" s="401"/>
      <c r="AD33" s="401"/>
      <c r="AE33" s="401"/>
      <c r="AF33" s="401"/>
      <c r="AG33" s="401"/>
      <c r="AH33" s="401"/>
    </row>
    <row r="34" spans="1:34" s="792" customFormat="1">
      <c r="A34" s="806"/>
      <c r="B34" s="401" t="s">
        <v>3929</v>
      </c>
      <c r="D34" s="801">
        <v>8855</v>
      </c>
      <c r="E34" s="538">
        <f t="shared" si="10"/>
        <v>93</v>
      </c>
      <c r="F34" s="538">
        <f t="shared" si="11"/>
        <v>3926</v>
      </c>
      <c r="G34" s="538">
        <f t="shared" si="12"/>
        <v>4633</v>
      </c>
      <c r="H34" s="538">
        <v>79</v>
      </c>
      <c r="I34" s="538">
        <v>14</v>
      </c>
      <c r="J34" s="538">
        <v>4</v>
      </c>
      <c r="K34" s="538">
        <v>1741</v>
      </c>
      <c r="L34" s="538">
        <v>2181</v>
      </c>
      <c r="M34" s="538">
        <v>170</v>
      </c>
      <c r="N34" s="538">
        <v>138</v>
      </c>
      <c r="O34" s="538">
        <v>594</v>
      </c>
      <c r="P34" s="538">
        <v>1076</v>
      </c>
      <c r="Q34" s="538">
        <v>71</v>
      </c>
      <c r="R34" s="538">
        <v>106</v>
      </c>
      <c r="S34" s="538">
        <v>272</v>
      </c>
      <c r="T34" s="538">
        <v>189</v>
      </c>
      <c r="U34" s="538">
        <v>215</v>
      </c>
      <c r="V34" s="538">
        <v>237</v>
      </c>
      <c r="W34" s="538">
        <v>496</v>
      </c>
      <c r="X34" s="538">
        <v>52</v>
      </c>
      <c r="Y34" s="802">
        <v>667</v>
      </c>
      <c r="Z34" s="802">
        <v>350</v>
      </c>
      <c r="AA34" s="802">
        <v>203</v>
      </c>
      <c r="AB34" s="401"/>
      <c r="AC34" s="401"/>
      <c r="AD34" s="401"/>
      <c r="AE34" s="401"/>
      <c r="AF34" s="401"/>
      <c r="AG34" s="401"/>
      <c r="AH34" s="401"/>
    </row>
    <row r="35" spans="1:34" s="792" customFormat="1">
      <c r="A35" s="806"/>
      <c r="B35" s="401" t="s">
        <v>3930</v>
      </c>
      <c r="D35" s="801">
        <v>10055</v>
      </c>
      <c r="E35" s="538">
        <f t="shared" si="10"/>
        <v>85</v>
      </c>
      <c r="F35" s="538">
        <f t="shared" si="11"/>
        <v>4514</v>
      </c>
      <c r="G35" s="538">
        <f t="shared" si="12"/>
        <v>5246</v>
      </c>
      <c r="H35" s="538">
        <v>74</v>
      </c>
      <c r="I35" s="538">
        <v>11</v>
      </c>
      <c r="J35" s="538">
        <v>11</v>
      </c>
      <c r="K35" s="538">
        <v>1964</v>
      </c>
      <c r="L35" s="538">
        <v>2539</v>
      </c>
      <c r="M35" s="538">
        <v>203</v>
      </c>
      <c r="N35" s="538">
        <v>133</v>
      </c>
      <c r="O35" s="538">
        <v>810</v>
      </c>
      <c r="P35" s="538">
        <v>1051</v>
      </c>
      <c r="Q35" s="538">
        <v>126</v>
      </c>
      <c r="R35" s="538">
        <v>128</v>
      </c>
      <c r="S35" s="538">
        <v>302</v>
      </c>
      <c r="T35" s="538">
        <v>235</v>
      </c>
      <c r="U35" s="538">
        <v>207</v>
      </c>
      <c r="V35" s="538">
        <v>312</v>
      </c>
      <c r="W35" s="538">
        <v>490</v>
      </c>
      <c r="X35" s="538">
        <v>72</v>
      </c>
      <c r="Y35" s="802">
        <v>764</v>
      </c>
      <c r="Z35" s="802">
        <v>413</v>
      </c>
      <c r="AA35" s="802">
        <v>210</v>
      </c>
      <c r="AB35" s="401"/>
      <c r="AC35" s="401"/>
      <c r="AD35" s="401"/>
      <c r="AE35" s="401"/>
      <c r="AF35" s="401"/>
      <c r="AG35" s="401"/>
      <c r="AH35" s="401"/>
    </row>
    <row r="36" spans="1:34" s="792" customFormat="1">
      <c r="A36" s="806"/>
      <c r="B36" s="401" t="s">
        <v>3931</v>
      </c>
      <c r="D36" s="801">
        <v>9109</v>
      </c>
      <c r="E36" s="538">
        <f t="shared" si="10"/>
        <v>110</v>
      </c>
      <c r="F36" s="538">
        <f t="shared" si="11"/>
        <v>3974</v>
      </c>
      <c r="G36" s="538">
        <f t="shared" si="12"/>
        <v>4863</v>
      </c>
      <c r="H36" s="538">
        <v>87</v>
      </c>
      <c r="I36" s="538">
        <v>23</v>
      </c>
      <c r="J36" s="538">
        <v>5</v>
      </c>
      <c r="K36" s="538">
        <v>1622</v>
      </c>
      <c r="L36" s="538">
        <v>2347</v>
      </c>
      <c r="M36" s="538">
        <v>200</v>
      </c>
      <c r="N36" s="538">
        <v>144</v>
      </c>
      <c r="O36" s="538">
        <v>812</v>
      </c>
      <c r="P36" s="538">
        <v>932</v>
      </c>
      <c r="Q36" s="538">
        <v>122</v>
      </c>
      <c r="R36" s="538">
        <v>117</v>
      </c>
      <c r="S36" s="538">
        <v>307</v>
      </c>
      <c r="T36" s="538">
        <v>188</v>
      </c>
      <c r="U36" s="538">
        <v>190</v>
      </c>
      <c r="V36" s="538">
        <v>401</v>
      </c>
      <c r="W36" s="538">
        <v>352</v>
      </c>
      <c r="X36" s="538">
        <v>56</v>
      </c>
      <c r="Y36" s="802">
        <v>751</v>
      </c>
      <c r="Z36" s="802">
        <v>291</v>
      </c>
      <c r="AA36" s="802">
        <v>162</v>
      </c>
      <c r="AB36" s="401"/>
      <c r="AC36" s="401"/>
      <c r="AD36" s="401"/>
      <c r="AE36" s="401"/>
      <c r="AF36" s="401"/>
      <c r="AG36" s="401"/>
      <c r="AH36" s="401"/>
    </row>
    <row r="37" spans="1:34" s="792" customFormat="1">
      <c r="A37" s="806"/>
      <c r="B37" s="401" t="s">
        <v>3932</v>
      </c>
      <c r="D37" s="801">
        <v>9051</v>
      </c>
      <c r="E37" s="538">
        <f t="shared" si="10"/>
        <v>142</v>
      </c>
      <c r="F37" s="538">
        <f t="shared" si="11"/>
        <v>3679</v>
      </c>
      <c r="G37" s="538">
        <f t="shared" si="12"/>
        <v>5036</v>
      </c>
      <c r="H37" s="538">
        <v>112</v>
      </c>
      <c r="I37" s="538">
        <v>30</v>
      </c>
      <c r="J37" s="538">
        <v>11</v>
      </c>
      <c r="K37" s="538">
        <v>1631</v>
      </c>
      <c r="L37" s="538">
        <v>2037</v>
      </c>
      <c r="M37" s="538">
        <v>182</v>
      </c>
      <c r="N37" s="538">
        <v>117</v>
      </c>
      <c r="O37" s="538">
        <v>835</v>
      </c>
      <c r="P37" s="538">
        <v>898</v>
      </c>
      <c r="Q37" s="538">
        <v>138</v>
      </c>
      <c r="R37" s="538">
        <v>123</v>
      </c>
      <c r="S37" s="538">
        <v>335</v>
      </c>
      <c r="T37" s="538">
        <v>163</v>
      </c>
      <c r="U37" s="538">
        <v>197</v>
      </c>
      <c r="V37" s="538">
        <v>433</v>
      </c>
      <c r="W37" s="538">
        <v>436</v>
      </c>
      <c r="X37" s="538">
        <v>80</v>
      </c>
      <c r="Y37" s="802">
        <v>829</v>
      </c>
      <c r="Z37" s="802">
        <v>270</v>
      </c>
      <c r="AA37" s="802">
        <v>194</v>
      </c>
      <c r="AB37" s="401"/>
      <c r="AC37" s="401"/>
      <c r="AD37" s="401"/>
      <c r="AE37" s="401"/>
      <c r="AF37" s="401"/>
      <c r="AG37" s="401"/>
      <c r="AH37" s="401"/>
    </row>
    <row r="38" spans="1:34" s="792" customFormat="1">
      <c r="A38" s="806"/>
      <c r="B38" s="401" t="s">
        <v>3933</v>
      </c>
      <c r="D38" s="801">
        <v>8553</v>
      </c>
      <c r="E38" s="538">
        <f t="shared" si="10"/>
        <v>246</v>
      </c>
      <c r="F38" s="538">
        <f t="shared" si="11"/>
        <v>3266</v>
      </c>
      <c r="G38" s="538">
        <f t="shared" si="12"/>
        <v>4892</v>
      </c>
      <c r="H38" s="538">
        <v>214</v>
      </c>
      <c r="I38" s="538">
        <v>32</v>
      </c>
      <c r="J38" s="538">
        <v>8</v>
      </c>
      <c r="K38" s="538">
        <v>1829</v>
      </c>
      <c r="L38" s="538">
        <v>1429</v>
      </c>
      <c r="M38" s="538">
        <v>100</v>
      </c>
      <c r="N38" s="538">
        <v>80</v>
      </c>
      <c r="O38" s="538">
        <v>812</v>
      </c>
      <c r="P38" s="538">
        <v>888</v>
      </c>
      <c r="Q38" s="538">
        <v>112</v>
      </c>
      <c r="R38" s="538">
        <v>152</v>
      </c>
      <c r="S38" s="538">
        <v>384</v>
      </c>
      <c r="T38" s="538">
        <v>231</v>
      </c>
      <c r="U38" s="538">
        <v>195</v>
      </c>
      <c r="V38" s="538">
        <v>327</v>
      </c>
      <c r="W38" s="538">
        <v>480</v>
      </c>
      <c r="X38" s="538">
        <v>71</v>
      </c>
      <c r="Y38" s="802">
        <v>836</v>
      </c>
      <c r="Z38" s="802">
        <v>224</v>
      </c>
      <c r="AA38" s="802">
        <v>149</v>
      </c>
      <c r="AB38" s="401"/>
      <c r="AC38" s="401"/>
      <c r="AD38" s="401"/>
      <c r="AE38" s="401"/>
      <c r="AF38" s="401"/>
      <c r="AG38" s="401"/>
      <c r="AH38" s="401"/>
    </row>
    <row r="39" spans="1:34" s="792" customFormat="1">
      <c r="A39" s="806"/>
      <c r="B39" s="401" t="s">
        <v>3934</v>
      </c>
      <c r="D39" s="801">
        <v>6851</v>
      </c>
      <c r="E39" s="538">
        <f t="shared" si="10"/>
        <v>414</v>
      </c>
      <c r="F39" s="538">
        <f t="shared" si="11"/>
        <v>2391</v>
      </c>
      <c r="G39" s="538">
        <f t="shared" si="12"/>
        <v>3868</v>
      </c>
      <c r="H39" s="538">
        <v>360</v>
      </c>
      <c r="I39" s="538">
        <v>54</v>
      </c>
      <c r="J39" s="538">
        <v>11</v>
      </c>
      <c r="K39" s="538">
        <v>1591</v>
      </c>
      <c r="L39" s="538">
        <v>789</v>
      </c>
      <c r="M39" s="538">
        <v>41</v>
      </c>
      <c r="N39" s="538">
        <v>35</v>
      </c>
      <c r="O39" s="538">
        <v>573</v>
      </c>
      <c r="P39" s="538">
        <v>749</v>
      </c>
      <c r="Q39" s="538">
        <v>81</v>
      </c>
      <c r="R39" s="538">
        <v>126</v>
      </c>
      <c r="S39" s="538">
        <v>305</v>
      </c>
      <c r="T39" s="538">
        <v>255</v>
      </c>
      <c r="U39" s="538">
        <v>169</v>
      </c>
      <c r="V39" s="538">
        <v>212</v>
      </c>
      <c r="W39" s="538">
        <v>467</v>
      </c>
      <c r="X39" s="538">
        <v>27</v>
      </c>
      <c r="Y39" s="802">
        <v>737</v>
      </c>
      <c r="Z39" s="802">
        <v>91</v>
      </c>
      <c r="AA39" s="802">
        <v>178</v>
      </c>
      <c r="AB39" s="401"/>
      <c r="AC39" s="401"/>
      <c r="AD39" s="401"/>
      <c r="AE39" s="401"/>
      <c r="AF39" s="401"/>
      <c r="AG39" s="401"/>
      <c r="AH39" s="401"/>
    </row>
    <row r="40" spans="1:34" s="792" customFormat="1">
      <c r="A40" s="806"/>
      <c r="B40" s="401" t="s">
        <v>3935</v>
      </c>
      <c r="D40" s="801">
        <v>4324</v>
      </c>
      <c r="E40" s="538">
        <f t="shared" si="10"/>
        <v>488</v>
      </c>
      <c r="F40" s="538">
        <f t="shared" si="11"/>
        <v>1216</v>
      </c>
      <c r="G40" s="538">
        <f t="shared" si="12"/>
        <v>2479</v>
      </c>
      <c r="H40" s="538">
        <v>456</v>
      </c>
      <c r="I40" s="538">
        <v>32</v>
      </c>
      <c r="J40" s="538">
        <v>4</v>
      </c>
      <c r="K40" s="538">
        <v>811</v>
      </c>
      <c r="L40" s="538">
        <v>401</v>
      </c>
      <c r="M40" s="538">
        <v>13</v>
      </c>
      <c r="N40" s="538">
        <v>13</v>
      </c>
      <c r="O40" s="538">
        <v>320</v>
      </c>
      <c r="P40" s="538">
        <v>520</v>
      </c>
      <c r="Q40" s="538">
        <v>45</v>
      </c>
      <c r="R40" s="538">
        <v>112</v>
      </c>
      <c r="S40" s="538">
        <v>170</v>
      </c>
      <c r="T40" s="538">
        <v>166</v>
      </c>
      <c r="U40" s="538">
        <v>137</v>
      </c>
      <c r="V40" s="538">
        <v>144</v>
      </c>
      <c r="W40" s="538">
        <v>318</v>
      </c>
      <c r="X40" s="538">
        <v>5</v>
      </c>
      <c r="Y40" s="802">
        <v>481</v>
      </c>
      <c r="Z40" s="802">
        <v>35</v>
      </c>
      <c r="AA40" s="802">
        <v>141</v>
      </c>
      <c r="AB40" s="401"/>
      <c r="AC40" s="401"/>
      <c r="AD40" s="401"/>
      <c r="AE40" s="401"/>
      <c r="AF40" s="401"/>
      <c r="AG40" s="401"/>
      <c r="AH40" s="401"/>
    </row>
    <row r="41" spans="1:34" s="792" customFormat="1">
      <c r="A41" s="806"/>
      <c r="B41" s="401" t="s">
        <v>3936</v>
      </c>
      <c r="D41" s="801">
        <v>1570</v>
      </c>
      <c r="E41" s="538">
        <f t="shared" si="10"/>
        <v>238</v>
      </c>
      <c r="F41" s="538">
        <f t="shared" si="11"/>
        <v>364</v>
      </c>
      <c r="G41" s="538">
        <f t="shared" si="12"/>
        <v>884</v>
      </c>
      <c r="H41" s="538">
        <v>223</v>
      </c>
      <c r="I41" s="538">
        <v>15</v>
      </c>
      <c r="J41" s="538">
        <v>3</v>
      </c>
      <c r="K41" s="538">
        <v>221</v>
      </c>
      <c r="L41" s="538">
        <v>140</v>
      </c>
      <c r="M41" s="538">
        <v>4</v>
      </c>
      <c r="N41" s="538">
        <v>6</v>
      </c>
      <c r="O41" s="538">
        <v>70</v>
      </c>
      <c r="P41" s="538">
        <v>253</v>
      </c>
      <c r="Q41" s="538">
        <v>5</v>
      </c>
      <c r="R41" s="538">
        <v>64</v>
      </c>
      <c r="S41" s="538">
        <v>56</v>
      </c>
      <c r="T41" s="538">
        <v>64</v>
      </c>
      <c r="U41" s="538">
        <v>89</v>
      </c>
      <c r="V41" s="538">
        <v>36</v>
      </c>
      <c r="W41" s="538">
        <v>91</v>
      </c>
      <c r="X41" s="538">
        <v>1</v>
      </c>
      <c r="Y41" s="802">
        <v>128</v>
      </c>
      <c r="Z41" s="802">
        <v>17</v>
      </c>
      <c r="AA41" s="802">
        <v>84</v>
      </c>
      <c r="AB41" s="401"/>
      <c r="AC41" s="401"/>
      <c r="AD41" s="401"/>
      <c r="AE41" s="401"/>
      <c r="AF41" s="401"/>
      <c r="AG41" s="401"/>
      <c r="AH41" s="401"/>
    </row>
    <row r="42" spans="1:34" s="792" customFormat="1">
      <c r="A42" s="806"/>
      <c r="B42" s="401" t="s">
        <v>3937</v>
      </c>
      <c r="D42" s="801">
        <v>647</v>
      </c>
      <c r="E42" s="538">
        <f t="shared" si="10"/>
        <v>163</v>
      </c>
      <c r="F42" s="538">
        <f t="shared" si="11"/>
        <v>113</v>
      </c>
      <c r="G42" s="538">
        <f t="shared" si="12"/>
        <v>326</v>
      </c>
      <c r="H42" s="538">
        <v>152</v>
      </c>
      <c r="I42" s="538">
        <v>11</v>
      </c>
      <c r="J42" s="538">
        <v>0</v>
      </c>
      <c r="K42" s="538">
        <v>61</v>
      </c>
      <c r="L42" s="538">
        <v>52</v>
      </c>
      <c r="M42" s="538">
        <v>0</v>
      </c>
      <c r="N42" s="538">
        <v>1</v>
      </c>
      <c r="O42" s="538">
        <v>5</v>
      </c>
      <c r="P42" s="538">
        <v>105</v>
      </c>
      <c r="Q42" s="538">
        <v>4</v>
      </c>
      <c r="R42" s="538">
        <v>33</v>
      </c>
      <c r="S42" s="538">
        <v>15</v>
      </c>
      <c r="T42" s="538">
        <v>28</v>
      </c>
      <c r="U42" s="538">
        <v>43</v>
      </c>
      <c r="V42" s="538">
        <v>7</v>
      </c>
      <c r="W42" s="538">
        <v>47</v>
      </c>
      <c r="X42" s="538">
        <v>1</v>
      </c>
      <c r="Y42" s="802">
        <v>34</v>
      </c>
      <c r="Z42" s="802">
        <v>3</v>
      </c>
      <c r="AA42" s="802">
        <v>45</v>
      </c>
      <c r="AB42" s="401"/>
      <c r="AC42" s="401"/>
      <c r="AD42" s="401"/>
      <c r="AE42" s="401"/>
      <c r="AF42" s="401"/>
      <c r="AG42" s="401"/>
      <c r="AH42" s="401"/>
    </row>
    <row r="43" spans="1:34" s="792" customFormat="1">
      <c r="A43" s="806"/>
      <c r="B43" s="401" t="s">
        <v>4239</v>
      </c>
      <c r="D43" s="801">
        <v>305</v>
      </c>
      <c r="E43" s="538">
        <f t="shared" si="10"/>
        <v>88</v>
      </c>
      <c r="F43" s="538">
        <f t="shared" si="11"/>
        <v>38</v>
      </c>
      <c r="G43" s="538">
        <f t="shared" si="12"/>
        <v>152</v>
      </c>
      <c r="H43" s="538">
        <v>84</v>
      </c>
      <c r="I43" s="538">
        <v>4</v>
      </c>
      <c r="J43" s="538">
        <v>0</v>
      </c>
      <c r="K43" s="538">
        <v>17</v>
      </c>
      <c r="L43" s="538">
        <v>21</v>
      </c>
      <c r="M43" s="538">
        <v>0</v>
      </c>
      <c r="N43" s="538">
        <v>1</v>
      </c>
      <c r="O43" s="538">
        <v>2</v>
      </c>
      <c r="P43" s="538">
        <v>53</v>
      </c>
      <c r="Q43" s="538">
        <v>3</v>
      </c>
      <c r="R43" s="538">
        <v>25</v>
      </c>
      <c r="S43" s="538">
        <v>9</v>
      </c>
      <c r="T43" s="538">
        <v>7</v>
      </c>
      <c r="U43" s="538">
        <v>11</v>
      </c>
      <c r="V43" s="538">
        <v>6</v>
      </c>
      <c r="W43" s="538">
        <v>13</v>
      </c>
      <c r="X43" s="538">
        <v>0</v>
      </c>
      <c r="Y43" s="802">
        <v>20</v>
      </c>
      <c r="Z43" s="802">
        <v>2</v>
      </c>
      <c r="AA43" s="802">
        <v>27</v>
      </c>
      <c r="AB43" s="401"/>
      <c r="AC43" s="401"/>
      <c r="AD43" s="401"/>
      <c r="AE43" s="401"/>
      <c r="AF43" s="401"/>
      <c r="AG43" s="401"/>
      <c r="AH43" s="401"/>
    </row>
    <row r="44" spans="1:34" s="792" customFormat="1">
      <c r="A44" s="806" t="s">
        <v>4019</v>
      </c>
      <c r="B44" s="401"/>
      <c r="D44" s="801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8"/>
      <c r="X44" s="538"/>
      <c r="Y44" s="802"/>
      <c r="Z44" s="802"/>
      <c r="AA44" s="802"/>
      <c r="AB44" s="401"/>
      <c r="AC44" s="401"/>
      <c r="AD44" s="401"/>
      <c r="AE44" s="401"/>
      <c r="AF44" s="401"/>
      <c r="AG44" s="401"/>
      <c r="AH44" s="401"/>
    </row>
    <row r="45" spans="1:34" s="792" customFormat="1">
      <c r="A45" s="806"/>
      <c r="B45" s="401" t="s">
        <v>4276</v>
      </c>
      <c r="C45" s="792" t="s">
        <v>4275</v>
      </c>
      <c r="D45" s="801">
        <f>SUM(D29:D38)</f>
        <v>70499</v>
      </c>
      <c r="E45" s="538">
        <f>SUM(H45:I45)</f>
        <v>940</v>
      </c>
      <c r="F45" s="538">
        <f>SUM(J45:L45)</f>
        <v>30443</v>
      </c>
      <c r="G45" s="538">
        <f>SUM(M45:Z45)</f>
        <v>37645</v>
      </c>
      <c r="H45" s="538">
        <f>SUM(H29:H38)</f>
        <v>759</v>
      </c>
      <c r="I45" s="538">
        <f t="shared" ref="I45:AA45" si="13">SUM(I29:I38)</f>
        <v>181</v>
      </c>
      <c r="J45" s="538">
        <f t="shared" si="13"/>
        <v>53</v>
      </c>
      <c r="K45" s="538">
        <f t="shared" si="13"/>
        <v>13081</v>
      </c>
      <c r="L45" s="538">
        <f t="shared" si="13"/>
        <v>17309</v>
      </c>
      <c r="M45" s="538">
        <f t="shared" si="13"/>
        <v>1332</v>
      </c>
      <c r="N45" s="538">
        <f t="shared" si="13"/>
        <v>913</v>
      </c>
      <c r="O45" s="538">
        <f t="shared" si="13"/>
        <v>5255</v>
      </c>
      <c r="P45" s="538">
        <f t="shared" si="13"/>
        <v>7821</v>
      </c>
      <c r="Q45" s="538">
        <f t="shared" si="13"/>
        <v>827</v>
      </c>
      <c r="R45" s="538">
        <f t="shared" si="13"/>
        <v>898</v>
      </c>
      <c r="S45" s="538">
        <f t="shared" si="13"/>
        <v>2283</v>
      </c>
      <c r="T45" s="538">
        <f t="shared" si="13"/>
        <v>1846</v>
      </c>
      <c r="U45" s="538">
        <f t="shared" si="13"/>
        <v>1667</v>
      </c>
      <c r="V45" s="538">
        <f t="shared" si="13"/>
        <v>2320</v>
      </c>
      <c r="W45" s="538">
        <f t="shared" si="13"/>
        <v>3765</v>
      </c>
      <c r="X45" s="538">
        <f t="shared" si="13"/>
        <v>496</v>
      </c>
      <c r="Y45" s="538">
        <f t="shared" si="13"/>
        <v>5595</v>
      </c>
      <c r="Z45" s="538">
        <f t="shared" si="13"/>
        <v>2627</v>
      </c>
      <c r="AA45" s="538">
        <f t="shared" si="13"/>
        <v>1471</v>
      </c>
      <c r="AB45" s="401"/>
      <c r="AC45" s="401"/>
      <c r="AD45" s="401"/>
      <c r="AE45" s="401"/>
      <c r="AF45" s="401"/>
      <c r="AG45" s="401"/>
      <c r="AH45" s="401"/>
    </row>
    <row r="46" spans="1:34" s="792" customFormat="1">
      <c r="A46" s="806"/>
      <c r="B46" s="401" t="s">
        <v>4277</v>
      </c>
      <c r="D46" s="801">
        <f>SUM(D39:D43)</f>
        <v>13697</v>
      </c>
      <c r="E46" s="538">
        <f>SUM(H46:I46)</f>
        <v>1391</v>
      </c>
      <c r="F46" s="538">
        <f>SUM(J46:L46)</f>
        <v>4122</v>
      </c>
      <c r="G46" s="538">
        <f>SUM(M46:Z46)</f>
        <v>7709</v>
      </c>
      <c r="H46" s="538">
        <f>SUM(H39:H43)</f>
        <v>1275</v>
      </c>
      <c r="I46" s="538">
        <f t="shared" ref="I46:AA46" si="14">SUM(I39:I43)</f>
        <v>116</v>
      </c>
      <c r="J46" s="538">
        <f t="shared" si="14"/>
        <v>18</v>
      </c>
      <c r="K46" s="538">
        <f t="shared" si="14"/>
        <v>2701</v>
      </c>
      <c r="L46" s="538">
        <f t="shared" si="14"/>
        <v>1403</v>
      </c>
      <c r="M46" s="538">
        <f t="shared" si="14"/>
        <v>58</v>
      </c>
      <c r="N46" s="538">
        <f t="shared" si="14"/>
        <v>56</v>
      </c>
      <c r="O46" s="538">
        <f t="shared" si="14"/>
        <v>970</v>
      </c>
      <c r="P46" s="538">
        <f t="shared" si="14"/>
        <v>1680</v>
      </c>
      <c r="Q46" s="538">
        <f t="shared" si="14"/>
        <v>138</v>
      </c>
      <c r="R46" s="538">
        <f t="shared" si="14"/>
        <v>360</v>
      </c>
      <c r="S46" s="538">
        <f t="shared" si="14"/>
        <v>555</v>
      </c>
      <c r="T46" s="538">
        <f t="shared" si="14"/>
        <v>520</v>
      </c>
      <c r="U46" s="538">
        <f t="shared" si="14"/>
        <v>449</v>
      </c>
      <c r="V46" s="538">
        <f t="shared" si="14"/>
        <v>405</v>
      </c>
      <c r="W46" s="538">
        <f t="shared" si="14"/>
        <v>936</v>
      </c>
      <c r="X46" s="538">
        <f t="shared" si="14"/>
        <v>34</v>
      </c>
      <c r="Y46" s="538">
        <f t="shared" si="14"/>
        <v>1400</v>
      </c>
      <c r="Z46" s="538">
        <f t="shared" si="14"/>
        <v>148</v>
      </c>
      <c r="AA46" s="538">
        <f t="shared" si="14"/>
        <v>475</v>
      </c>
      <c r="AB46" s="401"/>
      <c r="AC46" s="401"/>
      <c r="AD46" s="401"/>
      <c r="AE46" s="401"/>
      <c r="AF46" s="401"/>
      <c r="AG46" s="401"/>
      <c r="AH46" s="401"/>
    </row>
    <row r="47" spans="1:34" s="792" customFormat="1">
      <c r="A47" s="806"/>
      <c r="B47" s="401" t="s">
        <v>4278</v>
      </c>
      <c r="C47" s="792" t="s">
        <v>4275</v>
      </c>
      <c r="D47" s="801">
        <f>SUM(D39:D40)</f>
        <v>11175</v>
      </c>
      <c r="E47" s="538">
        <f>SUM(H47:I47)</f>
        <v>902</v>
      </c>
      <c r="F47" s="538">
        <f>SUM(J47:L47)</f>
        <v>3607</v>
      </c>
      <c r="G47" s="538">
        <f>SUM(M47:Z47)</f>
        <v>6347</v>
      </c>
      <c r="H47" s="538">
        <f>SUM(H39:H40)</f>
        <v>816</v>
      </c>
      <c r="I47" s="538">
        <f t="shared" ref="I47:AA47" si="15">SUM(I39:I40)</f>
        <v>86</v>
      </c>
      <c r="J47" s="538">
        <f t="shared" si="15"/>
        <v>15</v>
      </c>
      <c r="K47" s="538">
        <f t="shared" si="15"/>
        <v>2402</v>
      </c>
      <c r="L47" s="538">
        <f t="shared" si="15"/>
        <v>1190</v>
      </c>
      <c r="M47" s="538">
        <f t="shared" si="15"/>
        <v>54</v>
      </c>
      <c r="N47" s="538">
        <f t="shared" si="15"/>
        <v>48</v>
      </c>
      <c r="O47" s="538">
        <f t="shared" si="15"/>
        <v>893</v>
      </c>
      <c r="P47" s="538">
        <f t="shared" si="15"/>
        <v>1269</v>
      </c>
      <c r="Q47" s="538">
        <f t="shared" si="15"/>
        <v>126</v>
      </c>
      <c r="R47" s="538">
        <f t="shared" si="15"/>
        <v>238</v>
      </c>
      <c r="S47" s="538">
        <f t="shared" si="15"/>
        <v>475</v>
      </c>
      <c r="T47" s="538">
        <f t="shared" si="15"/>
        <v>421</v>
      </c>
      <c r="U47" s="538">
        <f t="shared" si="15"/>
        <v>306</v>
      </c>
      <c r="V47" s="538">
        <f t="shared" si="15"/>
        <v>356</v>
      </c>
      <c r="W47" s="538">
        <f t="shared" si="15"/>
        <v>785</v>
      </c>
      <c r="X47" s="538">
        <f t="shared" si="15"/>
        <v>32</v>
      </c>
      <c r="Y47" s="538">
        <f t="shared" si="15"/>
        <v>1218</v>
      </c>
      <c r="Z47" s="538">
        <f t="shared" si="15"/>
        <v>126</v>
      </c>
      <c r="AA47" s="538">
        <f t="shared" si="15"/>
        <v>319</v>
      </c>
      <c r="AB47" s="401"/>
      <c r="AC47" s="401"/>
      <c r="AD47" s="401"/>
      <c r="AE47" s="401"/>
      <c r="AF47" s="401"/>
      <c r="AG47" s="401"/>
      <c r="AH47" s="401"/>
    </row>
    <row r="48" spans="1:34" s="792" customFormat="1">
      <c r="A48" s="806"/>
      <c r="B48" s="401" t="s">
        <v>4279</v>
      </c>
      <c r="D48" s="801">
        <f>SUM(D41:D43)</f>
        <v>2522</v>
      </c>
      <c r="E48" s="538">
        <f>SUM(H48:I48)</f>
        <v>489</v>
      </c>
      <c r="F48" s="538">
        <f>SUM(J48:L48)</f>
        <v>515</v>
      </c>
      <c r="G48" s="538">
        <f>SUM(M48:Z48)</f>
        <v>1362</v>
      </c>
      <c r="H48" s="538">
        <f>SUM(H41:H43)</f>
        <v>459</v>
      </c>
      <c r="I48" s="538">
        <f t="shared" ref="I48:AA48" si="16">SUM(I41:I43)</f>
        <v>30</v>
      </c>
      <c r="J48" s="538">
        <f t="shared" si="16"/>
        <v>3</v>
      </c>
      <c r="K48" s="538">
        <f t="shared" si="16"/>
        <v>299</v>
      </c>
      <c r="L48" s="538">
        <f t="shared" si="16"/>
        <v>213</v>
      </c>
      <c r="M48" s="538">
        <f t="shared" si="16"/>
        <v>4</v>
      </c>
      <c r="N48" s="538">
        <f t="shared" si="16"/>
        <v>8</v>
      </c>
      <c r="O48" s="538">
        <f t="shared" si="16"/>
        <v>77</v>
      </c>
      <c r="P48" s="538">
        <f t="shared" si="16"/>
        <v>411</v>
      </c>
      <c r="Q48" s="538">
        <f t="shared" si="16"/>
        <v>12</v>
      </c>
      <c r="R48" s="538">
        <f t="shared" si="16"/>
        <v>122</v>
      </c>
      <c r="S48" s="538">
        <f t="shared" si="16"/>
        <v>80</v>
      </c>
      <c r="T48" s="538">
        <f t="shared" si="16"/>
        <v>99</v>
      </c>
      <c r="U48" s="538">
        <f t="shared" si="16"/>
        <v>143</v>
      </c>
      <c r="V48" s="538">
        <f t="shared" si="16"/>
        <v>49</v>
      </c>
      <c r="W48" s="538">
        <f t="shared" si="16"/>
        <v>151</v>
      </c>
      <c r="X48" s="538">
        <f t="shared" si="16"/>
        <v>2</v>
      </c>
      <c r="Y48" s="538">
        <f t="shared" si="16"/>
        <v>182</v>
      </c>
      <c r="Z48" s="538">
        <f t="shared" si="16"/>
        <v>22</v>
      </c>
      <c r="AA48" s="538">
        <f t="shared" si="16"/>
        <v>156</v>
      </c>
      <c r="AB48" s="401"/>
      <c r="AC48" s="401"/>
      <c r="AD48" s="401"/>
      <c r="AE48" s="401"/>
      <c r="AF48" s="401"/>
      <c r="AG48" s="401"/>
      <c r="AH48" s="401"/>
    </row>
    <row r="49" spans="1:34" s="792" customFormat="1" ht="5.25" customHeight="1">
      <c r="B49" s="401"/>
      <c r="D49" s="801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538"/>
      <c r="W49" s="538"/>
      <c r="X49" s="538"/>
      <c r="Y49" s="802"/>
      <c r="Z49" s="802"/>
      <c r="AA49" s="802"/>
      <c r="AB49" s="401"/>
      <c r="AC49" s="401"/>
      <c r="AD49" s="401"/>
      <c r="AE49" s="401"/>
      <c r="AF49" s="401"/>
      <c r="AG49" s="401"/>
      <c r="AH49" s="401"/>
    </row>
    <row r="50" spans="1:34" s="798" customFormat="1">
      <c r="A50" s="807" t="s">
        <v>4281</v>
      </c>
      <c r="D50" s="799">
        <v>63716</v>
      </c>
      <c r="E50" s="800">
        <f t="shared" ref="E50:E65" si="17">SUM(H50:I50)</f>
        <v>1373</v>
      </c>
      <c r="F50" s="800">
        <f t="shared" ref="F50:F65" si="18">SUM(J50:L50)</f>
        <v>10444</v>
      </c>
      <c r="G50" s="800">
        <f t="shared" ref="G50:G65" si="19">SUM(M50:Z50)</f>
        <v>50552</v>
      </c>
      <c r="H50" s="800">
        <v>1282</v>
      </c>
      <c r="I50" s="538">
        <v>91</v>
      </c>
      <c r="J50" s="800">
        <v>12</v>
      </c>
      <c r="K50" s="800">
        <v>3177</v>
      </c>
      <c r="L50" s="800">
        <v>7255</v>
      </c>
      <c r="M50" s="800">
        <v>197</v>
      </c>
      <c r="N50" s="800">
        <v>466</v>
      </c>
      <c r="O50" s="800">
        <v>1291</v>
      </c>
      <c r="P50" s="800">
        <v>12066</v>
      </c>
      <c r="Q50" s="800">
        <v>1466</v>
      </c>
      <c r="R50" s="800">
        <v>918</v>
      </c>
      <c r="S50" s="800">
        <v>1388</v>
      </c>
      <c r="T50" s="800">
        <v>5214</v>
      </c>
      <c r="U50" s="800">
        <v>3605</v>
      </c>
      <c r="V50" s="800">
        <v>3754</v>
      </c>
      <c r="W50" s="800">
        <v>15409</v>
      </c>
      <c r="X50" s="800">
        <v>374</v>
      </c>
      <c r="Y50" s="800">
        <v>3268</v>
      </c>
      <c r="Z50" s="800">
        <v>1136</v>
      </c>
      <c r="AA50" s="800">
        <v>1347</v>
      </c>
      <c r="AB50" s="807"/>
      <c r="AC50" s="807"/>
      <c r="AD50" s="807"/>
      <c r="AE50" s="807"/>
      <c r="AF50" s="807"/>
      <c r="AG50" s="807"/>
      <c r="AH50" s="807"/>
    </row>
    <row r="51" spans="1:34" s="792" customFormat="1">
      <c r="A51" s="806"/>
      <c r="B51" s="401" t="s">
        <v>4274</v>
      </c>
      <c r="C51" s="792" t="s">
        <v>4275</v>
      </c>
      <c r="D51" s="801">
        <v>755</v>
      </c>
      <c r="E51" s="538">
        <f t="shared" si="17"/>
        <v>15</v>
      </c>
      <c r="F51" s="538">
        <f t="shared" si="18"/>
        <v>136</v>
      </c>
      <c r="G51" s="538">
        <f t="shared" si="19"/>
        <v>576</v>
      </c>
      <c r="H51" s="538">
        <v>15</v>
      </c>
      <c r="I51" s="538">
        <v>0</v>
      </c>
      <c r="J51" s="538">
        <v>0</v>
      </c>
      <c r="K51" s="538">
        <v>22</v>
      </c>
      <c r="L51" s="538">
        <v>114</v>
      </c>
      <c r="M51" s="538">
        <v>1</v>
      </c>
      <c r="N51" s="538">
        <v>1</v>
      </c>
      <c r="O51" s="538">
        <v>12</v>
      </c>
      <c r="P51" s="538">
        <v>213</v>
      </c>
      <c r="Q51" s="538">
        <v>4</v>
      </c>
      <c r="R51" s="538">
        <v>7</v>
      </c>
      <c r="S51" s="538">
        <v>8</v>
      </c>
      <c r="T51" s="538">
        <v>167</v>
      </c>
      <c r="U51" s="538">
        <v>63</v>
      </c>
      <c r="V51" s="538">
        <v>10</v>
      </c>
      <c r="W51" s="538">
        <v>57</v>
      </c>
      <c r="X51" s="538">
        <v>16</v>
      </c>
      <c r="Y51" s="802">
        <v>11</v>
      </c>
      <c r="Z51" s="802">
        <v>6</v>
      </c>
      <c r="AA51" s="802">
        <v>28</v>
      </c>
      <c r="AB51" s="401"/>
      <c r="AC51" s="401"/>
      <c r="AD51" s="401"/>
      <c r="AE51" s="401"/>
      <c r="AF51" s="401"/>
      <c r="AG51" s="401"/>
      <c r="AH51" s="401"/>
    </row>
    <row r="52" spans="1:34" s="792" customFormat="1">
      <c r="A52" s="806"/>
      <c r="B52" s="401" t="s">
        <v>3925</v>
      </c>
      <c r="D52" s="801">
        <v>3446</v>
      </c>
      <c r="E52" s="538">
        <f t="shared" si="17"/>
        <v>32</v>
      </c>
      <c r="F52" s="538">
        <f t="shared" si="18"/>
        <v>512</v>
      </c>
      <c r="G52" s="538">
        <f t="shared" si="19"/>
        <v>2802</v>
      </c>
      <c r="H52" s="538">
        <v>30</v>
      </c>
      <c r="I52" s="538">
        <v>2</v>
      </c>
      <c r="J52" s="538">
        <v>0</v>
      </c>
      <c r="K52" s="538">
        <v>100</v>
      </c>
      <c r="L52" s="538">
        <v>412</v>
      </c>
      <c r="M52" s="538">
        <v>11</v>
      </c>
      <c r="N52" s="538">
        <v>28</v>
      </c>
      <c r="O52" s="538">
        <v>64</v>
      </c>
      <c r="P52" s="538">
        <v>734</v>
      </c>
      <c r="Q52" s="538">
        <v>90</v>
      </c>
      <c r="R52" s="538">
        <v>48</v>
      </c>
      <c r="S52" s="538">
        <v>71</v>
      </c>
      <c r="T52" s="538">
        <v>312</v>
      </c>
      <c r="U52" s="538">
        <v>220</v>
      </c>
      <c r="V52" s="538">
        <v>246</v>
      </c>
      <c r="W52" s="538">
        <v>774</v>
      </c>
      <c r="X52" s="538">
        <v>28</v>
      </c>
      <c r="Y52" s="802">
        <v>84</v>
      </c>
      <c r="Z52" s="802">
        <v>92</v>
      </c>
      <c r="AA52" s="802">
        <v>100</v>
      </c>
      <c r="AB52" s="401"/>
      <c r="AC52" s="401"/>
      <c r="AD52" s="401"/>
      <c r="AE52" s="401"/>
      <c r="AF52" s="401"/>
      <c r="AG52" s="401"/>
      <c r="AH52" s="401"/>
    </row>
    <row r="53" spans="1:34" s="792" customFormat="1">
      <c r="A53" s="806"/>
      <c r="B53" s="401" t="s">
        <v>3926</v>
      </c>
      <c r="D53" s="801">
        <v>4576</v>
      </c>
      <c r="E53" s="538">
        <f t="shared" si="17"/>
        <v>36</v>
      </c>
      <c r="F53" s="538">
        <f t="shared" si="18"/>
        <v>703</v>
      </c>
      <c r="G53" s="538">
        <f t="shared" si="19"/>
        <v>3748</v>
      </c>
      <c r="H53" s="538">
        <v>34</v>
      </c>
      <c r="I53" s="538">
        <v>2</v>
      </c>
      <c r="J53" s="538">
        <v>0</v>
      </c>
      <c r="K53" s="538">
        <v>165</v>
      </c>
      <c r="L53" s="538">
        <v>538</v>
      </c>
      <c r="M53" s="538">
        <v>18</v>
      </c>
      <c r="N53" s="538">
        <v>50</v>
      </c>
      <c r="O53" s="538">
        <v>73</v>
      </c>
      <c r="P53" s="538">
        <v>859</v>
      </c>
      <c r="Q53" s="538">
        <v>169</v>
      </c>
      <c r="R53" s="538">
        <v>44</v>
      </c>
      <c r="S53" s="538">
        <v>110</v>
      </c>
      <c r="T53" s="538">
        <v>299</v>
      </c>
      <c r="U53" s="538">
        <v>259</v>
      </c>
      <c r="V53" s="538">
        <v>327</v>
      </c>
      <c r="W53" s="538">
        <v>1191</v>
      </c>
      <c r="X53" s="538">
        <v>36</v>
      </c>
      <c r="Y53" s="802">
        <v>171</v>
      </c>
      <c r="Z53" s="802">
        <v>142</v>
      </c>
      <c r="AA53" s="802">
        <v>89</v>
      </c>
      <c r="AB53" s="401"/>
      <c r="AC53" s="401"/>
      <c r="AD53" s="401"/>
      <c r="AE53" s="401"/>
      <c r="AF53" s="401"/>
      <c r="AG53" s="401"/>
      <c r="AH53" s="401"/>
    </row>
    <row r="54" spans="1:34" s="792" customFormat="1">
      <c r="A54" s="806"/>
      <c r="B54" s="401" t="s">
        <v>3927</v>
      </c>
      <c r="D54" s="801">
        <v>4770</v>
      </c>
      <c r="E54" s="538">
        <f t="shared" si="17"/>
        <v>42</v>
      </c>
      <c r="F54" s="538">
        <f t="shared" si="18"/>
        <v>822</v>
      </c>
      <c r="G54" s="538">
        <f t="shared" si="19"/>
        <v>3819</v>
      </c>
      <c r="H54" s="538">
        <v>38</v>
      </c>
      <c r="I54" s="538">
        <v>4</v>
      </c>
      <c r="J54" s="538">
        <v>0</v>
      </c>
      <c r="K54" s="538">
        <v>229</v>
      </c>
      <c r="L54" s="538">
        <v>593</v>
      </c>
      <c r="M54" s="538">
        <v>27</v>
      </c>
      <c r="N54" s="538">
        <v>47</v>
      </c>
      <c r="O54" s="538">
        <v>79</v>
      </c>
      <c r="P54" s="538">
        <v>876</v>
      </c>
      <c r="Q54" s="538">
        <v>118</v>
      </c>
      <c r="R54" s="538">
        <v>57</v>
      </c>
      <c r="S54" s="538">
        <v>105</v>
      </c>
      <c r="T54" s="538">
        <v>327</v>
      </c>
      <c r="U54" s="538">
        <v>274</v>
      </c>
      <c r="V54" s="538">
        <v>283</v>
      </c>
      <c r="W54" s="538">
        <v>1284</v>
      </c>
      <c r="X54" s="538">
        <v>29</v>
      </c>
      <c r="Y54" s="802">
        <v>195</v>
      </c>
      <c r="Z54" s="802">
        <v>118</v>
      </c>
      <c r="AA54" s="802">
        <v>87</v>
      </c>
      <c r="AB54" s="401"/>
      <c r="AC54" s="401"/>
      <c r="AD54" s="401"/>
      <c r="AE54" s="401"/>
      <c r="AF54" s="401"/>
      <c r="AG54" s="401"/>
      <c r="AH54" s="401"/>
    </row>
    <row r="55" spans="1:34" s="792" customFormat="1">
      <c r="A55" s="806"/>
      <c r="B55" s="401" t="s">
        <v>3928</v>
      </c>
      <c r="D55" s="801">
        <v>5697</v>
      </c>
      <c r="E55" s="538">
        <f t="shared" si="17"/>
        <v>53</v>
      </c>
      <c r="F55" s="538">
        <f t="shared" si="18"/>
        <v>989</v>
      </c>
      <c r="G55" s="538">
        <f t="shared" si="19"/>
        <v>4531</v>
      </c>
      <c r="H55" s="538">
        <v>48</v>
      </c>
      <c r="I55" s="538">
        <v>5</v>
      </c>
      <c r="J55" s="538">
        <v>1</v>
      </c>
      <c r="K55" s="538">
        <v>290</v>
      </c>
      <c r="L55" s="538">
        <v>698</v>
      </c>
      <c r="M55" s="538">
        <v>21</v>
      </c>
      <c r="N55" s="538">
        <v>68</v>
      </c>
      <c r="O55" s="538">
        <v>99</v>
      </c>
      <c r="P55" s="538">
        <v>1053</v>
      </c>
      <c r="Q55" s="538">
        <v>105</v>
      </c>
      <c r="R55" s="538">
        <v>77</v>
      </c>
      <c r="S55" s="538">
        <v>122</v>
      </c>
      <c r="T55" s="538">
        <v>385</v>
      </c>
      <c r="U55" s="538">
        <v>369</v>
      </c>
      <c r="V55" s="538">
        <v>318</v>
      </c>
      <c r="W55" s="538">
        <v>1495</v>
      </c>
      <c r="X55" s="538">
        <v>40</v>
      </c>
      <c r="Y55" s="802">
        <v>250</v>
      </c>
      <c r="Z55" s="802">
        <v>129</v>
      </c>
      <c r="AA55" s="802">
        <v>124</v>
      </c>
      <c r="AB55" s="401"/>
      <c r="AC55" s="401"/>
      <c r="AD55" s="401"/>
      <c r="AE55" s="401"/>
      <c r="AF55" s="401"/>
      <c r="AG55" s="401"/>
      <c r="AH55" s="401"/>
    </row>
    <row r="56" spans="1:34" s="792" customFormat="1">
      <c r="A56" s="806"/>
      <c r="B56" s="401" t="s">
        <v>3929</v>
      </c>
      <c r="D56" s="801">
        <v>6996</v>
      </c>
      <c r="E56" s="538">
        <f t="shared" si="17"/>
        <v>64</v>
      </c>
      <c r="F56" s="538">
        <f t="shared" si="18"/>
        <v>1263</v>
      </c>
      <c r="G56" s="538">
        <f t="shared" si="19"/>
        <v>5536</v>
      </c>
      <c r="H56" s="538">
        <v>60</v>
      </c>
      <c r="I56" s="538">
        <v>4</v>
      </c>
      <c r="J56" s="538">
        <v>2</v>
      </c>
      <c r="K56" s="538">
        <v>373</v>
      </c>
      <c r="L56" s="538">
        <v>888</v>
      </c>
      <c r="M56" s="538">
        <v>24</v>
      </c>
      <c r="N56" s="538">
        <v>68</v>
      </c>
      <c r="O56" s="538">
        <v>165</v>
      </c>
      <c r="P56" s="538">
        <v>1191</v>
      </c>
      <c r="Q56" s="538">
        <v>145</v>
      </c>
      <c r="R56" s="538">
        <v>90</v>
      </c>
      <c r="S56" s="538">
        <v>190</v>
      </c>
      <c r="T56" s="538">
        <v>503</v>
      </c>
      <c r="U56" s="538">
        <v>318</v>
      </c>
      <c r="V56" s="538">
        <v>474</v>
      </c>
      <c r="W56" s="538">
        <v>1859</v>
      </c>
      <c r="X56" s="538">
        <v>31</v>
      </c>
      <c r="Y56" s="802">
        <v>334</v>
      </c>
      <c r="Z56" s="802">
        <v>144</v>
      </c>
      <c r="AA56" s="802">
        <v>133</v>
      </c>
      <c r="AB56" s="401"/>
      <c r="AC56" s="401"/>
      <c r="AD56" s="401"/>
      <c r="AE56" s="401"/>
      <c r="AF56" s="401"/>
      <c r="AG56" s="401"/>
      <c r="AH56" s="401"/>
    </row>
    <row r="57" spans="1:34" s="792" customFormat="1">
      <c r="A57" s="806"/>
      <c r="B57" s="401" t="s">
        <v>3930</v>
      </c>
      <c r="D57" s="801">
        <v>8044</v>
      </c>
      <c r="E57" s="538">
        <f t="shared" si="17"/>
        <v>78</v>
      </c>
      <c r="F57" s="538">
        <f t="shared" si="18"/>
        <v>1550</v>
      </c>
      <c r="G57" s="538">
        <f t="shared" si="19"/>
        <v>6290</v>
      </c>
      <c r="H57" s="538">
        <v>71</v>
      </c>
      <c r="I57" s="538">
        <v>7</v>
      </c>
      <c r="J57" s="538">
        <v>0</v>
      </c>
      <c r="K57" s="538">
        <v>468</v>
      </c>
      <c r="L57" s="538">
        <v>1082</v>
      </c>
      <c r="M57" s="538">
        <v>43</v>
      </c>
      <c r="N57" s="538">
        <v>74</v>
      </c>
      <c r="O57" s="538">
        <v>216</v>
      </c>
      <c r="P57" s="538">
        <v>1479</v>
      </c>
      <c r="Q57" s="538">
        <v>196</v>
      </c>
      <c r="R57" s="538">
        <v>97</v>
      </c>
      <c r="S57" s="538">
        <v>217</v>
      </c>
      <c r="T57" s="538">
        <v>621</v>
      </c>
      <c r="U57" s="538">
        <v>309</v>
      </c>
      <c r="V57" s="538">
        <v>569</v>
      </c>
      <c r="W57" s="538">
        <v>1873</v>
      </c>
      <c r="X57" s="538">
        <v>44</v>
      </c>
      <c r="Y57" s="802">
        <v>389</v>
      </c>
      <c r="Z57" s="802">
        <v>163</v>
      </c>
      <c r="AA57" s="802">
        <v>126</v>
      </c>
      <c r="AB57" s="401"/>
      <c r="AC57" s="401"/>
      <c r="AD57" s="401"/>
      <c r="AE57" s="401"/>
      <c r="AF57" s="401"/>
      <c r="AG57" s="401"/>
      <c r="AH57" s="401"/>
    </row>
    <row r="58" spans="1:34" s="792" customFormat="1">
      <c r="A58" s="806"/>
      <c r="B58" s="401" t="s">
        <v>3931</v>
      </c>
      <c r="D58" s="801">
        <v>7225</v>
      </c>
      <c r="E58" s="538">
        <f t="shared" si="17"/>
        <v>86</v>
      </c>
      <c r="F58" s="538">
        <f t="shared" si="18"/>
        <v>1209</v>
      </c>
      <c r="G58" s="538">
        <f t="shared" si="19"/>
        <v>5826</v>
      </c>
      <c r="H58" s="538">
        <v>73</v>
      </c>
      <c r="I58" s="538">
        <v>13</v>
      </c>
      <c r="J58" s="538">
        <v>0</v>
      </c>
      <c r="K58" s="538">
        <v>370</v>
      </c>
      <c r="L58" s="538">
        <v>839</v>
      </c>
      <c r="M58" s="538">
        <v>26</v>
      </c>
      <c r="N58" s="538">
        <v>42</v>
      </c>
      <c r="O58" s="538">
        <v>178</v>
      </c>
      <c r="P58" s="538">
        <v>1383</v>
      </c>
      <c r="Q58" s="538">
        <v>185</v>
      </c>
      <c r="R58" s="538">
        <v>99</v>
      </c>
      <c r="S58" s="538">
        <v>155</v>
      </c>
      <c r="T58" s="538">
        <v>558</v>
      </c>
      <c r="U58" s="538">
        <v>351</v>
      </c>
      <c r="V58" s="538">
        <v>531</v>
      </c>
      <c r="W58" s="538">
        <v>1806</v>
      </c>
      <c r="X58" s="538">
        <v>34</v>
      </c>
      <c r="Y58" s="802">
        <v>344</v>
      </c>
      <c r="Z58" s="802">
        <v>134</v>
      </c>
      <c r="AA58" s="802">
        <v>104</v>
      </c>
      <c r="AB58" s="401"/>
      <c r="AC58" s="401"/>
      <c r="AD58" s="401"/>
      <c r="AE58" s="401"/>
      <c r="AF58" s="401"/>
      <c r="AG58" s="401"/>
      <c r="AH58" s="401"/>
    </row>
    <row r="59" spans="1:34" s="792" customFormat="1">
      <c r="A59" s="806"/>
      <c r="B59" s="401" t="s">
        <v>3932</v>
      </c>
      <c r="D59" s="801">
        <v>7252</v>
      </c>
      <c r="E59" s="538">
        <f t="shared" si="17"/>
        <v>106</v>
      </c>
      <c r="F59" s="538">
        <f t="shared" si="18"/>
        <v>1189</v>
      </c>
      <c r="G59" s="538">
        <f t="shared" si="19"/>
        <v>5855</v>
      </c>
      <c r="H59" s="538">
        <v>100</v>
      </c>
      <c r="I59" s="538">
        <v>6</v>
      </c>
      <c r="J59" s="538">
        <v>1</v>
      </c>
      <c r="K59" s="538">
        <v>361</v>
      </c>
      <c r="L59" s="538">
        <v>827</v>
      </c>
      <c r="M59" s="538">
        <v>14</v>
      </c>
      <c r="N59" s="538">
        <v>49</v>
      </c>
      <c r="O59" s="538">
        <v>193</v>
      </c>
      <c r="P59" s="538">
        <v>1386</v>
      </c>
      <c r="Q59" s="538">
        <v>189</v>
      </c>
      <c r="R59" s="538">
        <v>86</v>
      </c>
      <c r="S59" s="538">
        <v>148</v>
      </c>
      <c r="T59" s="538">
        <v>509</v>
      </c>
      <c r="U59" s="538">
        <v>346</v>
      </c>
      <c r="V59" s="538">
        <v>473</v>
      </c>
      <c r="W59" s="538">
        <v>1922</v>
      </c>
      <c r="X59" s="538">
        <v>54</v>
      </c>
      <c r="Y59" s="802">
        <v>403</v>
      </c>
      <c r="Z59" s="802">
        <v>83</v>
      </c>
      <c r="AA59" s="802">
        <v>102</v>
      </c>
      <c r="AB59" s="401"/>
      <c r="AC59" s="401"/>
      <c r="AD59" s="401"/>
      <c r="AE59" s="401"/>
      <c r="AF59" s="401"/>
      <c r="AG59" s="401"/>
      <c r="AH59" s="401"/>
    </row>
    <row r="60" spans="1:34" s="792" customFormat="1">
      <c r="A60" s="806"/>
      <c r="B60" s="401" t="s">
        <v>3933</v>
      </c>
      <c r="D60" s="801">
        <v>6101</v>
      </c>
      <c r="E60" s="538">
        <f t="shared" si="17"/>
        <v>162</v>
      </c>
      <c r="F60" s="538">
        <f t="shared" si="18"/>
        <v>906</v>
      </c>
      <c r="G60" s="538">
        <f t="shared" si="19"/>
        <v>4927</v>
      </c>
      <c r="H60" s="538">
        <v>148</v>
      </c>
      <c r="I60" s="538">
        <v>14</v>
      </c>
      <c r="J60" s="538">
        <v>6</v>
      </c>
      <c r="K60" s="538">
        <v>279</v>
      </c>
      <c r="L60" s="538">
        <v>621</v>
      </c>
      <c r="M60" s="538">
        <v>7</v>
      </c>
      <c r="N60" s="538">
        <v>18</v>
      </c>
      <c r="O60" s="538">
        <v>114</v>
      </c>
      <c r="P60" s="538">
        <v>1207</v>
      </c>
      <c r="Q60" s="538">
        <v>138</v>
      </c>
      <c r="R60" s="538">
        <v>72</v>
      </c>
      <c r="S60" s="538">
        <v>105</v>
      </c>
      <c r="T60" s="538">
        <v>537</v>
      </c>
      <c r="U60" s="538">
        <v>355</v>
      </c>
      <c r="V60" s="538">
        <v>293</v>
      </c>
      <c r="W60" s="538">
        <v>1568</v>
      </c>
      <c r="X60" s="538">
        <v>35</v>
      </c>
      <c r="Y60" s="802">
        <v>399</v>
      </c>
      <c r="Z60" s="802">
        <v>79</v>
      </c>
      <c r="AA60" s="802">
        <v>106</v>
      </c>
      <c r="AB60" s="401"/>
      <c r="AC60" s="401"/>
      <c r="AD60" s="401"/>
      <c r="AE60" s="401"/>
      <c r="AF60" s="401"/>
      <c r="AG60" s="401"/>
      <c r="AH60" s="401"/>
    </row>
    <row r="61" spans="1:34" s="792" customFormat="1">
      <c r="A61" s="806"/>
      <c r="B61" s="401" t="s">
        <v>3934</v>
      </c>
      <c r="D61" s="801">
        <v>4422</v>
      </c>
      <c r="E61" s="538">
        <f t="shared" si="17"/>
        <v>231</v>
      </c>
      <c r="F61" s="538">
        <f t="shared" si="18"/>
        <v>587</v>
      </c>
      <c r="G61" s="538">
        <f t="shared" si="19"/>
        <v>3479</v>
      </c>
      <c r="H61" s="538">
        <v>217</v>
      </c>
      <c r="I61" s="538">
        <v>14</v>
      </c>
      <c r="J61" s="538">
        <v>1</v>
      </c>
      <c r="K61" s="538">
        <v>243</v>
      </c>
      <c r="L61" s="538">
        <v>343</v>
      </c>
      <c r="M61" s="538">
        <v>4</v>
      </c>
      <c r="N61" s="538">
        <v>13</v>
      </c>
      <c r="O61" s="538">
        <v>59</v>
      </c>
      <c r="P61" s="538">
        <v>847</v>
      </c>
      <c r="Q61" s="538">
        <v>77</v>
      </c>
      <c r="R61" s="538">
        <v>68</v>
      </c>
      <c r="S61" s="538">
        <v>82</v>
      </c>
      <c r="T61" s="538">
        <v>526</v>
      </c>
      <c r="U61" s="538">
        <v>287</v>
      </c>
      <c r="V61" s="538">
        <v>125</v>
      </c>
      <c r="W61" s="538">
        <v>982</v>
      </c>
      <c r="X61" s="538">
        <v>18</v>
      </c>
      <c r="Y61" s="802">
        <v>366</v>
      </c>
      <c r="Z61" s="802">
        <v>25</v>
      </c>
      <c r="AA61" s="802">
        <v>125</v>
      </c>
      <c r="AB61" s="401"/>
      <c r="AC61" s="401"/>
      <c r="AD61" s="401"/>
      <c r="AE61" s="401"/>
      <c r="AF61" s="401"/>
      <c r="AG61" s="401"/>
      <c r="AH61" s="401"/>
    </row>
    <row r="62" spans="1:34" s="792" customFormat="1">
      <c r="A62" s="806"/>
      <c r="B62" s="401" t="s">
        <v>3935</v>
      </c>
      <c r="D62" s="801">
        <v>2685</v>
      </c>
      <c r="E62" s="538">
        <f t="shared" si="17"/>
        <v>214</v>
      </c>
      <c r="F62" s="538">
        <f t="shared" si="18"/>
        <v>375</v>
      </c>
      <c r="G62" s="538">
        <f t="shared" si="19"/>
        <v>2003</v>
      </c>
      <c r="H62" s="538">
        <v>211</v>
      </c>
      <c r="I62" s="538">
        <v>3</v>
      </c>
      <c r="J62" s="538">
        <v>1</v>
      </c>
      <c r="K62" s="538">
        <v>176</v>
      </c>
      <c r="L62" s="538">
        <v>198</v>
      </c>
      <c r="M62" s="538">
        <v>1</v>
      </c>
      <c r="N62" s="538">
        <v>5</v>
      </c>
      <c r="O62" s="538">
        <v>25</v>
      </c>
      <c r="P62" s="538">
        <v>461</v>
      </c>
      <c r="Q62" s="538">
        <v>36</v>
      </c>
      <c r="R62" s="538">
        <v>74</v>
      </c>
      <c r="S62" s="538">
        <v>53</v>
      </c>
      <c r="T62" s="538">
        <v>320</v>
      </c>
      <c r="U62" s="538">
        <v>240</v>
      </c>
      <c r="V62" s="538">
        <v>71</v>
      </c>
      <c r="W62" s="538">
        <v>459</v>
      </c>
      <c r="X62" s="538">
        <v>9</v>
      </c>
      <c r="Y62" s="802">
        <v>235</v>
      </c>
      <c r="Z62" s="802">
        <v>14</v>
      </c>
      <c r="AA62" s="802">
        <v>93</v>
      </c>
      <c r="AB62" s="401"/>
      <c r="AC62" s="401"/>
      <c r="AD62" s="401"/>
      <c r="AE62" s="401"/>
      <c r="AF62" s="401"/>
      <c r="AG62" s="401"/>
      <c r="AH62" s="401"/>
    </row>
    <row r="63" spans="1:34" s="792" customFormat="1">
      <c r="A63" s="806"/>
      <c r="B63" s="401" t="s">
        <v>3936</v>
      </c>
      <c r="D63" s="801">
        <v>1057</v>
      </c>
      <c r="E63" s="538">
        <f t="shared" si="17"/>
        <v>146</v>
      </c>
      <c r="F63" s="538">
        <f t="shared" si="18"/>
        <v>125</v>
      </c>
      <c r="G63" s="538">
        <f t="shared" si="19"/>
        <v>721</v>
      </c>
      <c r="H63" s="538">
        <v>131</v>
      </c>
      <c r="I63" s="538">
        <v>15</v>
      </c>
      <c r="J63" s="538">
        <v>0</v>
      </c>
      <c r="K63" s="538">
        <v>66</v>
      </c>
      <c r="L63" s="538">
        <v>59</v>
      </c>
      <c r="M63" s="538">
        <v>0</v>
      </c>
      <c r="N63" s="538">
        <v>3</v>
      </c>
      <c r="O63" s="538">
        <v>9</v>
      </c>
      <c r="P63" s="538">
        <v>205</v>
      </c>
      <c r="Q63" s="538">
        <v>11</v>
      </c>
      <c r="R63" s="538">
        <v>46</v>
      </c>
      <c r="S63" s="538">
        <v>15</v>
      </c>
      <c r="T63" s="538">
        <v>102</v>
      </c>
      <c r="U63" s="538">
        <v>141</v>
      </c>
      <c r="V63" s="538">
        <v>25</v>
      </c>
      <c r="W63" s="538">
        <v>100</v>
      </c>
      <c r="X63" s="538">
        <v>0</v>
      </c>
      <c r="Y63" s="802">
        <v>59</v>
      </c>
      <c r="Z63" s="802">
        <v>5</v>
      </c>
      <c r="AA63" s="802">
        <v>65</v>
      </c>
      <c r="AB63" s="401"/>
      <c r="AC63" s="401"/>
      <c r="AD63" s="401"/>
      <c r="AE63" s="401"/>
      <c r="AF63" s="401"/>
      <c r="AG63" s="401"/>
      <c r="AH63" s="401"/>
    </row>
    <row r="64" spans="1:34" s="792" customFormat="1">
      <c r="A64" s="806"/>
      <c r="B64" s="401" t="s">
        <v>3937</v>
      </c>
      <c r="D64" s="801">
        <v>458</v>
      </c>
      <c r="E64" s="538">
        <f t="shared" si="17"/>
        <v>63</v>
      </c>
      <c r="F64" s="538">
        <f t="shared" si="18"/>
        <v>53</v>
      </c>
      <c r="G64" s="538">
        <f t="shared" si="19"/>
        <v>307</v>
      </c>
      <c r="H64" s="538">
        <v>61</v>
      </c>
      <c r="I64" s="538">
        <v>2</v>
      </c>
      <c r="J64" s="538">
        <v>0</v>
      </c>
      <c r="K64" s="538">
        <v>23</v>
      </c>
      <c r="L64" s="538">
        <v>30</v>
      </c>
      <c r="M64" s="538">
        <v>0</v>
      </c>
      <c r="N64" s="538">
        <v>0</v>
      </c>
      <c r="O64" s="538">
        <v>5</v>
      </c>
      <c r="P64" s="538">
        <v>110</v>
      </c>
      <c r="Q64" s="538">
        <v>3</v>
      </c>
      <c r="R64" s="538">
        <v>31</v>
      </c>
      <c r="S64" s="538">
        <v>4</v>
      </c>
      <c r="T64" s="538">
        <v>42</v>
      </c>
      <c r="U64" s="538">
        <v>57</v>
      </c>
      <c r="V64" s="538">
        <v>5</v>
      </c>
      <c r="W64" s="538">
        <v>31</v>
      </c>
      <c r="X64" s="538">
        <v>0</v>
      </c>
      <c r="Y64" s="802">
        <v>17</v>
      </c>
      <c r="Z64" s="802">
        <v>2</v>
      </c>
      <c r="AA64" s="802">
        <v>35</v>
      </c>
      <c r="AB64" s="401"/>
      <c r="AC64" s="401"/>
      <c r="AD64" s="401"/>
      <c r="AE64" s="401"/>
      <c r="AF64" s="401"/>
      <c r="AG64" s="401"/>
      <c r="AH64" s="401"/>
    </row>
    <row r="65" spans="1:34" s="792" customFormat="1">
      <c r="A65" s="806"/>
      <c r="B65" s="401" t="s">
        <v>4239</v>
      </c>
      <c r="D65" s="801">
        <v>232</v>
      </c>
      <c r="E65" s="538">
        <f t="shared" si="17"/>
        <v>45</v>
      </c>
      <c r="F65" s="538">
        <f t="shared" si="18"/>
        <v>25</v>
      </c>
      <c r="G65" s="538">
        <f t="shared" si="19"/>
        <v>132</v>
      </c>
      <c r="H65" s="538">
        <v>45</v>
      </c>
      <c r="I65" s="538">
        <v>0</v>
      </c>
      <c r="J65" s="538">
        <v>0</v>
      </c>
      <c r="K65" s="538">
        <v>12</v>
      </c>
      <c r="L65" s="538">
        <v>13</v>
      </c>
      <c r="M65" s="538">
        <v>0</v>
      </c>
      <c r="N65" s="538">
        <v>0</v>
      </c>
      <c r="O65" s="538">
        <v>0</v>
      </c>
      <c r="P65" s="538">
        <v>62</v>
      </c>
      <c r="Q65" s="538">
        <v>0</v>
      </c>
      <c r="R65" s="538">
        <v>22</v>
      </c>
      <c r="S65" s="538">
        <v>3</v>
      </c>
      <c r="T65" s="538">
        <v>6</v>
      </c>
      <c r="U65" s="538">
        <v>16</v>
      </c>
      <c r="V65" s="538">
        <v>4</v>
      </c>
      <c r="W65" s="538">
        <v>8</v>
      </c>
      <c r="X65" s="538">
        <v>0</v>
      </c>
      <c r="Y65" s="802">
        <v>11</v>
      </c>
      <c r="Z65" s="802">
        <v>0</v>
      </c>
      <c r="AA65" s="802">
        <v>30</v>
      </c>
      <c r="AB65" s="401"/>
      <c r="AC65" s="401"/>
      <c r="AD65" s="401"/>
      <c r="AE65" s="401"/>
      <c r="AF65" s="401"/>
      <c r="AG65" s="401"/>
      <c r="AH65" s="401"/>
    </row>
    <row r="66" spans="1:34" s="792" customFormat="1">
      <c r="A66" s="806" t="s">
        <v>4019</v>
      </c>
      <c r="B66" s="401"/>
      <c r="D66" s="801"/>
      <c r="E66" s="538"/>
      <c r="F66" s="538"/>
      <c r="G66" s="538"/>
      <c r="H66" s="538"/>
      <c r="I66" s="538"/>
      <c r="J66" s="538"/>
      <c r="K66" s="538"/>
      <c r="L66" s="538"/>
      <c r="M66" s="538"/>
      <c r="N66" s="538"/>
      <c r="O66" s="538"/>
      <c r="P66" s="538"/>
      <c r="Q66" s="538"/>
      <c r="R66" s="538"/>
      <c r="S66" s="538"/>
      <c r="T66" s="538"/>
      <c r="U66" s="538"/>
      <c r="V66" s="538"/>
      <c r="W66" s="538"/>
      <c r="X66" s="538"/>
      <c r="Y66" s="802"/>
      <c r="Z66" s="802"/>
      <c r="AA66" s="802"/>
      <c r="AB66" s="401"/>
      <c r="AC66" s="401"/>
      <c r="AD66" s="401"/>
      <c r="AE66" s="401"/>
      <c r="AF66" s="401"/>
      <c r="AG66" s="401"/>
      <c r="AH66" s="401"/>
    </row>
    <row r="67" spans="1:34">
      <c r="A67" s="558"/>
      <c r="B67" s="402" t="s">
        <v>4276</v>
      </c>
      <c r="C67" s="338" t="s">
        <v>4275</v>
      </c>
      <c r="D67" s="803">
        <f>SUM(D51:D60)</f>
        <v>54862</v>
      </c>
      <c r="E67" s="804">
        <f>SUM(H67:I67)</f>
        <v>674</v>
      </c>
      <c r="F67" s="804">
        <f>SUM(J67:L67)</f>
        <v>9279</v>
      </c>
      <c r="G67" s="804">
        <f>SUM(M67:Z67)</f>
        <v>43910</v>
      </c>
      <c r="H67" s="804">
        <f>SUM(H51:H60)</f>
        <v>617</v>
      </c>
      <c r="I67" s="804">
        <f>SUM(I51:I60)</f>
        <v>57</v>
      </c>
      <c r="J67" s="804">
        <f>SUM(J51:J60)</f>
        <v>10</v>
      </c>
      <c r="K67" s="804">
        <f>SUM(K51:K60)</f>
        <v>2657</v>
      </c>
      <c r="L67" s="804">
        <f t="shared" ref="L67:AA67" si="20">SUM(L51:L60)</f>
        <v>6612</v>
      </c>
      <c r="M67" s="804">
        <f t="shared" si="20"/>
        <v>192</v>
      </c>
      <c r="N67" s="804">
        <f t="shared" si="20"/>
        <v>445</v>
      </c>
      <c r="O67" s="804">
        <f t="shared" si="20"/>
        <v>1193</v>
      </c>
      <c r="P67" s="804">
        <f t="shared" si="20"/>
        <v>10381</v>
      </c>
      <c r="Q67" s="804">
        <f t="shared" si="20"/>
        <v>1339</v>
      </c>
      <c r="R67" s="804">
        <f t="shared" si="20"/>
        <v>677</v>
      </c>
      <c r="S67" s="804">
        <f t="shared" si="20"/>
        <v>1231</v>
      </c>
      <c r="T67" s="804">
        <f t="shared" si="20"/>
        <v>4218</v>
      </c>
      <c r="U67" s="804">
        <f t="shared" si="20"/>
        <v>2864</v>
      </c>
      <c r="V67" s="804">
        <f t="shared" si="20"/>
        <v>3524</v>
      </c>
      <c r="W67" s="804">
        <f t="shared" si="20"/>
        <v>13829</v>
      </c>
      <c r="X67" s="804">
        <f t="shared" si="20"/>
        <v>347</v>
      </c>
      <c r="Y67" s="804">
        <f t="shared" si="20"/>
        <v>2580</v>
      </c>
      <c r="Z67" s="804">
        <f t="shared" si="20"/>
        <v>1090</v>
      </c>
      <c r="AA67" s="804">
        <f t="shared" si="20"/>
        <v>999</v>
      </c>
      <c r="AB67" s="402"/>
      <c r="AC67" s="402"/>
      <c r="AD67" s="402"/>
      <c r="AE67" s="402"/>
      <c r="AF67" s="402"/>
      <c r="AG67" s="402"/>
      <c r="AH67" s="402"/>
    </row>
    <row r="68" spans="1:34">
      <c r="A68" s="558"/>
      <c r="B68" s="402" t="s">
        <v>4277</v>
      </c>
      <c r="D68" s="803">
        <v>8854</v>
      </c>
      <c r="E68" s="804">
        <f>SUM(H68:I68)</f>
        <v>699</v>
      </c>
      <c r="F68" s="804">
        <f>SUM(J68:L68)</f>
        <v>1165</v>
      </c>
      <c r="G68" s="804">
        <f>SUM(M68:Z68)</f>
        <v>6642</v>
      </c>
      <c r="H68" s="804">
        <v>665</v>
      </c>
      <c r="I68" s="804">
        <v>34</v>
      </c>
      <c r="J68" s="804">
        <v>2</v>
      </c>
      <c r="K68" s="804">
        <v>520</v>
      </c>
      <c r="L68" s="804">
        <v>643</v>
      </c>
      <c r="M68" s="804">
        <v>5</v>
      </c>
      <c r="N68" s="804">
        <v>21</v>
      </c>
      <c r="O68" s="804">
        <v>98</v>
      </c>
      <c r="P68" s="804">
        <v>1685</v>
      </c>
      <c r="Q68" s="804">
        <v>127</v>
      </c>
      <c r="R68" s="804">
        <v>241</v>
      </c>
      <c r="S68" s="804">
        <v>157</v>
      </c>
      <c r="T68" s="804">
        <v>996</v>
      </c>
      <c r="U68" s="804">
        <v>741</v>
      </c>
      <c r="V68" s="804">
        <v>230</v>
      </c>
      <c r="W68" s="804">
        <v>1580</v>
      </c>
      <c r="X68" s="804">
        <v>27</v>
      </c>
      <c r="Y68" s="804">
        <v>688</v>
      </c>
      <c r="Z68" s="804">
        <v>46</v>
      </c>
      <c r="AA68" s="804">
        <v>348</v>
      </c>
      <c r="AB68" s="402"/>
      <c r="AC68" s="402"/>
      <c r="AD68" s="402"/>
      <c r="AE68" s="402"/>
      <c r="AF68" s="402"/>
      <c r="AG68" s="402"/>
      <c r="AH68" s="402"/>
    </row>
    <row r="69" spans="1:34">
      <c r="A69" s="558"/>
      <c r="B69" s="402" t="s">
        <v>4278</v>
      </c>
      <c r="C69" s="338" t="s">
        <v>4275</v>
      </c>
      <c r="D69" s="803">
        <v>7107</v>
      </c>
      <c r="E69" s="804">
        <f>SUM(H69:I69)</f>
        <v>445</v>
      </c>
      <c r="F69" s="804">
        <f>SUM(J69:L69)</f>
        <v>962</v>
      </c>
      <c r="G69" s="804">
        <f>SUM(M69:Z69)</f>
        <v>5482</v>
      </c>
      <c r="H69" s="804">
        <v>428</v>
      </c>
      <c r="I69" s="804">
        <v>17</v>
      </c>
      <c r="J69" s="804">
        <v>2</v>
      </c>
      <c r="K69" s="804">
        <v>419</v>
      </c>
      <c r="L69" s="804">
        <v>541</v>
      </c>
      <c r="M69" s="804">
        <v>5</v>
      </c>
      <c r="N69" s="804">
        <v>18</v>
      </c>
      <c r="O69" s="804">
        <v>84</v>
      </c>
      <c r="P69" s="804">
        <v>1308</v>
      </c>
      <c r="Q69" s="804">
        <v>113</v>
      </c>
      <c r="R69" s="804">
        <v>142</v>
      </c>
      <c r="S69" s="804">
        <v>135</v>
      </c>
      <c r="T69" s="804">
        <v>846</v>
      </c>
      <c r="U69" s="804">
        <v>527</v>
      </c>
      <c r="V69" s="804">
        <v>196</v>
      </c>
      <c r="W69" s="804">
        <v>1441</v>
      </c>
      <c r="X69" s="804">
        <v>27</v>
      </c>
      <c r="Y69" s="804">
        <v>601</v>
      </c>
      <c r="Z69" s="804">
        <v>39</v>
      </c>
      <c r="AA69" s="804">
        <v>218</v>
      </c>
      <c r="AB69" s="402"/>
      <c r="AC69" s="402"/>
      <c r="AD69" s="402"/>
      <c r="AE69" s="402"/>
      <c r="AF69" s="402"/>
      <c r="AG69" s="402"/>
      <c r="AH69" s="402"/>
    </row>
    <row r="70" spans="1:34">
      <c r="A70" s="646"/>
      <c r="B70" s="404" t="s">
        <v>4279</v>
      </c>
      <c r="C70" s="434"/>
      <c r="D70" s="808">
        <v>1747</v>
      </c>
      <c r="E70" s="809">
        <f>SUM(H70:I70)</f>
        <v>254</v>
      </c>
      <c r="F70" s="809">
        <f>SUM(J70:L70)</f>
        <v>203</v>
      </c>
      <c r="G70" s="809">
        <f>SUM(M70:Z70)</f>
        <v>1160</v>
      </c>
      <c r="H70" s="809">
        <v>237</v>
      </c>
      <c r="I70" s="809">
        <v>17</v>
      </c>
      <c r="J70" s="809">
        <v>0</v>
      </c>
      <c r="K70" s="809">
        <v>101</v>
      </c>
      <c r="L70" s="809">
        <v>102</v>
      </c>
      <c r="M70" s="809">
        <v>0</v>
      </c>
      <c r="N70" s="809">
        <v>3</v>
      </c>
      <c r="O70" s="809">
        <v>14</v>
      </c>
      <c r="P70" s="809">
        <v>377</v>
      </c>
      <c r="Q70" s="809">
        <v>14</v>
      </c>
      <c r="R70" s="809">
        <v>99</v>
      </c>
      <c r="S70" s="809">
        <v>22</v>
      </c>
      <c r="T70" s="809">
        <v>150</v>
      </c>
      <c r="U70" s="809">
        <v>214</v>
      </c>
      <c r="V70" s="809">
        <v>34</v>
      </c>
      <c r="W70" s="809">
        <v>139</v>
      </c>
      <c r="X70" s="809">
        <v>0</v>
      </c>
      <c r="Y70" s="809">
        <v>87</v>
      </c>
      <c r="Z70" s="809">
        <v>7</v>
      </c>
      <c r="AA70" s="809">
        <v>130</v>
      </c>
      <c r="AB70" s="402"/>
      <c r="AC70" s="402"/>
      <c r="AD70" s="402"/>
      <c r="AE70" s="402"/>
      <c r="AF70" s="402"/>
      <c r="AG70" s="402"/>
      <c r="AH70" s="402"/>
    </row>
    <row r="71" spans="1:34">
      <c r="D71" s="549"/>
      <c r="E71" s="549"/>
      <c r="F71" s="549"/>
      <c r="G71" s="549"/>
      <c r="I71" s="549"/>
      <c r="K71" s="549"/>
      <c r="L71" s="549"/>
      <c r="M71" s="549"/>
      <c r="Y71" s="402"/>
    </row>
    <row r="73" spans="1:34">
      <c r="J73" s="549"/>
    </row>
    <row r="75" spans="1:34">
      <c r="I75" s="549"/>
    </row>
  </sheetData>
  <mergeCells count="26">
    <mergeCell ref="X3:X4"/>
    <mergeCell ref="Y3:Y4"/>
    <mergeCell ref="Z3:Z4"/>
    <mergeCell ref="AA3:AA4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Z1:AA2"/>
    <mergeCell ref="A3:C4"/>
    <mergeCell ref="D3:D4"/>
    <mergeCell ref="E3:E4"/>
    <mergeCell ref="F3:F4"/>
    <mergeCell ref="G3:G4"/>
    <mergeCell ref="H3:H4"/>
    <mergeCell ref="I3:I4"/>
    <mergeCell ref="J3:J4"/>
    <mergeCell ref="K3:K4"/>
  </mergeCells>
  <phoneticPr fontId="2"/>
  <pageMargins left="0.59055118110236227" right="0.59055118110236227" top="0.62992125984251968" bottom="0.70866141732283472" header="0.51181102362204722" footer="0.51181102362204722"/>
  <pageSetup paperSize="9" scale="87" firstPageNumber="127" orientation="portrait" useFirstPageNumber="1" horizontalDpi="300" verticalDpi="300" r:id="rId1"/>
  <headerFooter alignWithMargins="0">
    <oddFooter>&amp;C&amp;"ＭＳ 明朝,標準"
－&amp;P－</oddFooter>
  </headerFooter>
  <colBreaks count="1" manualBreakCount="1">
    <brk id="14" max="6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zoomScaleNormal="100" zoomScaleSheetLayoutView="100" workbookViewId="0">
      <selection activeCell="Z70" sqref="Z70"/>
    </sheetView>
  </sheetViews>
  <sheetFormatPr defaultRowHeight="13.5"/>
  <cols>
    <col min="1" max="1" width="1.625" customWidth="1"/>
    <col min="2" max="2" width="6.5" customWidth="1"/>
    <col min="3" max="3" width="2.625" customWidth="1"/>
    <col min="4" max="4" width="10.25" style="262" customWidth="1"/>
    <col min="5" max="24" width="8.125" style="262" customWidth="1"/>
    <col min="26" max="26" width="23.5" customWidth="1"/>
    <col min="257" max="257" width="1.625" customWidth="1"/>
    <col min="258" max="258" width="6.5" customWidth="1"/>
    <col min="259" max="259" width="2.625" customWidth="1"/>
    <col min="260" max="260" width="10.25" customWidth="1"/>
    <col min="261" max="280" width="8.125" customWidth="1"/>
    <col min="282" max="282" width="23.5" customWidth="1"/>
    <col min="513" max="513" width="1.625" customWidth="1"/>
    <col min="514" max="514" width="6.5" customWidth="1"/>
    <col min="515" max="515" width="2.625" customWidth="1"/>
    <col min="516" max="516" width="10.25" customWidth="1"/>
    <col min="517" max="536" width="8.125" customWidth="1"/>
    <col min="538" max="538" width="23.5" customWidth="1"/>
    <col min="769" max="769" width="1.625" customWidth="1"/>
    <col min="770" max="770" width="6.5" customWidth="1"/>
    <col min="771" max="771" width="2.625" customWidth="1"/>
    <col min="772" max="772" width="10.25" customWidth="1"/>
    <col min="773" max="792" width="8.125" customWidth="1"/>
    <col min="794" max="794" width="23.5" customWidth="1"/>
    <col min="1025" max="1025" width="1.625" customWidth="1"/>
    <col min="1026" max="1026" width="6.5" customWidth="1"/>
    <col min="1027" max="1027" width="2.625" customWidth="1"/>
    <col min="1028" max="1028" width="10.25" customWidth="1"/>
    <col min="1029" max="1048" width="8.125" customWidth="1"/>
    <col min="1050" max="1050" width="23.5" customWidth="1"/>
    <col min="1281" max="1281" width="1.625" customWidth="1"/>
    <col min="1282" max="1282" width="6.5" customWidth="1"/>
    <col min="1283" max="1283" width="2.625" customWidth="1"/>
    <col min="1284" max="1284" width="10.25" customWidth="1"/>
    <col min="1285" max="1304" width="8.125" customWidth="1"/>
    <col min="1306" max="1306" width="23.5" customWidth="1"/>
    <col min="1537" max="1537" width="1.625" customWidth="1"/>
    <col min="1538" max="1538" width="6.5" customWidth="1"/>
    <col min="1539" max="1539" width="2.625" customWidth="1"/>
    <col min="1540" max="1540" width="10.25" customWidth="1"/>
    <col min="1541" max="1560" width="8.125" customWidth="1"/>
    <col min="1562" max="1562" width="23.5" customWidth="1"/>
    <col min="1793" max="1793" width="1.625" customWidth="1"/>
    <col min="1794" max="1794" width="6.5" customWidth="1"/>
    <col min="1795" max="1795" width="2.625" customWidth="1"/>
    <col min="1796" max="1796" width="10.25" customWidth="1"/>
    <col min="1797" max="1816" width="8.125" customWidth="1"/>
    <col min="1818" max="1818" width="23.5" customWidth="1"/>
    <col min="2049" max="2049" width="1.625" customWidth="1"/>
    <col min="2050" max="2050" width="6.5" customWidth="1"/>
    <col min="2051" max="2051" width="2.625" customWidth="1"/>
    <col min="2052" max="2052" width="10.25" customWidth="1"/>
    <col min="2053" max="2072" width="8.125" customWidth="1"/>
    <col min="2074" max="2074" width="23.5" customWidth="1"/>
    <col min="2305" max="2305" width="1.625" customWidth="1"/>
    <col min="2306" max="2306" width="6.5" customWidth="1"/>
    <col min="2307" max="2307" width="2.625" customWidth="1"/>
    <col min="2308" max="2308" width="10.25" customWidth="1"/>
    <col min="2309" max="2328" width="8.125" customWidth="1"/>
    <col min="2330" max="2330" width="23.5" customWidth="1"/>
    <col min="2561" max="2561" width="1.625" customWidth="1"/>
    <col min="2562" max="2562" width="6.5" customWidth="1"/>
    <col min="2563" max="2563" width="2.625" customWidth="1"/>
    <col min="2564" max="2564" width="10.25" customWidth="1"/>
    <col min="2565" max="2584" width="8.125" customWidth="1"/>
    <col min="2586" max="2586" width="23.5" customWidth="1"/>
    <col min="2817" max="2817" width="1.625" customWidth="1"/>
    <col min="2818" max="2818" width="6.5" customWidth="1"/>
    <col min="2819" max="2819" width="2.625" customWidth="1"/>
    <col min="2820" max="2820" width="10.25" customWidth="1"/>
    <col min="2821" max="2840" width="8.125" customWidth="1"/>
    <col min="2842" max="2842" width="23.5" customWidth="1"/>
    <col min="3073" max="3073" width="1.625" customWidth="1"/>
    <col min="3074" max="3074" width="6.5" customWidth="1"/>
    <col min="3075" max="3075" width="2.625" customWidth="1"/>
    <col min="3076" max="3076" width="10.25" customWidth="1"/>
    <col min="3077" max="3096" width="8.125" customWidth="1"/>
    <col min="3098" max="3098" width="23.5" customWidth="1"/>
    <col min="3329" max="3329" width="1.625" customWidth="1"/>
    <col min="3330" max="3330" width="6.5" customWidth="1"/>
    <col min="3331" max="3331" width="2.625" customWidth="1"/>
    <col min="3332" max="3332" width="10.25" customWidth="1"/>
    <col min="3333" max="3352" width="8.125" customWidth="1"/>
    <col min="3354" max="3354" width="23.5" customWidth="1"/>
    <col min="3585" max="3585" width="1.625" customWidth="1"/>
    <col min="3586" max="3586" width="6.5" customWidth="1"/>
    <col min="3587" max="3587" width="2.625" customWidth="1"/>
    <col min="3588" max="3588" width="10.25" customWidth="1"/>
    <col min="3589" max="3608" width="8.125" customWidth="1"/>
    <col min="3610" max="3610" width="23.5" customWidth="1"/>
    <col min="3841" max="3841" width="1.625" customWidth="1"/>
    <col min="3842" max="3842" width="6.5" customWidth="1"/>
    <col min="3843" max="3843" width="2.625" customWidth="1"/>
    <col min="3844" max="3844" width="10.25" customWidth="1"/>
    <col min="3845" max="3864" width="8.125" customWidth="1"/>
    <col min="3866" max="3866" width="23.5" customWidth="1"/>
    <col min="4097" max="4097" width="1.625" customWidth="1"/>
    <col min="4098" max="4098" width="6.5" customWidth="1"/>
    <col min="4099" max="4099" width="2.625" customWidth="1"/>
    <col min="4100" max="4100" width="10.25" customWidth="1"/>
    <col min="4101" max="4120" width="8.125" customWidth="1"/>
    <col min="4122" max="4122" width="23.5" customWidth="1"/>
    <col min="4353" max="4353" width="1.625" customWidth="1"/>
    <col min="4354" max="4354" width="6.5" customWidth="1"/>
    <col min="4355" max="4355" width="2.625" customWidth="1"/>
    <col min="4356" max="4356" width="10.25" customWidth="1"/>
    <col min="4357" max="4376" width="8.125" customWidth="1"/>
    <col min="4378" max="4378" width="23.5" customWidth="1"/>
    <col min="4609" max="4609" width="1.625" customWidth="1"/>
    <col min="4610" max="4610" width="6.5" customWidth="1"/>
    <col min="4611" max="4611" width="2.625" customWidth="1"/>
    <col min="4612" max="4612" width="10.25" customWidth="1"/>
    <col min="4613" max="4632" width="8.125" customWidth="1"/>
    <col min="4634" max="4634" width="23.5" customWidth="1"/>
    <col min="4865" max="4865" width="1.625" customWidth="1"/>
    <col min="4866" max="4866" width="6.5" customWidth="1"/>
    <col min="4867" max="4867" width="2.625" customWidth="1"/>
    <col min="4868" max="4868" width="10.25" customWidth="1"/>
    <col min="4869" max="4888" width="8.125" customWidth="1"/>
    <col min="4890" max="4890" width="23.5" customWidth="1"/>
    <col min="5121" max="5121" width="1.625" customWidth="1"/>
    <col min="5122" max="5122" width="6.5" customWidth="1"/>
    <col min="5123" max="5123" width="2.625" customWidth="1"/>
    <col min="5124" max="5124" width="10.25" customWidth="1"/>
    <col min="5125" max="5144" width="8.125" customWidth="1"/>
    <col min="5146" max="5146" width="23.5" customWidth="1"/>
    <col min="5377" max="5377" width="1.625" customWidth="1"/>
    <col min="5378" max="5378" width="6.5" customWidth="1"/>
    <col min="5379" max="5379" width="2.625" customWidth="1"/>
    <col min="5380" max="5380" width="10.25" customWidth="1"/>
    <col min="5381" max="5400" width="8.125" customWidth="1"/>
    <col min="5402" max="5402" width="23.5" customWidth="1"/>
    <col min="5633" max="5633" width="1.625" customWidth="1"/>
    <col min="5634" max="5634" width="6.5" customWidth="1"/>
    <col min="5635" max="5635" width="2.625" customWidth="1"/>
    <col min="5636" max="5636" width="10.25" customWidth="1"/>
    <col min="5637" max="5656" width="8.125" customWidth="1"/>
    <col min="5658" max="5658" width="23.5" customWidth="1"/>
    <col min="5889" max="5889" width="1.625" customWidth="1"/>
    <col min="5890" max="5890" width="6.5" customWidth="1"/>
    <col min="5891" max="5891" width="2.625" customWidth="1"/>
    <col min="5892" max="5892" width="10.25" customWidth="1"/>
    <col min="5893" max="5912" width="8.125" customWidth="1"/>
    <col min="5914" max="5914" width="23.5" customWidth="1"/>
    <col min="6145" max="6145" width="1.625" customWidth="1"/>
    <col min="6146" max="6146" width="6.5" customWidth="1"/>
    <col min="6147" max="6147" width="2.625" customWidth="1"/>
    <col min="6148" max="6148" width="10.25" customWidth="1"/>
    <col min="6149" max="6168" width="8.125" customWidth="1"/>
    <col min="6170" max="6170" width="23.5" customWidth="1"/>
    <col min="6401" max="6401" width="1.625" customWidth="1"/>
    <col min="6402" max="6402" width="6.5" customWidth="1"/>
    <col min="6403" max="6403" width="2.625" customWidth="1"/>
    <col min="6404" max="6404" width="10.25" customWidth="1"/>
    <col min="6405" max="6424" width="8.125" customWidth="1"/>
    <col min="6426" max="6426" width="23.5" customWidth="1"/>
    <col min="6657" max="6657" width="1.625" customWidth="1"/>
    <col min="6658" max="6658" width="6.5" customWidth="1"/>
    <col min="6659" max="6659" width="2.625" customWidth="1"/>
    <col min="6660" max="6660" width="10.25" customWidth="1"/>
    <col min="6661" max="6680" width="8.125" customWidth="1"/>
    <col min="6682" max="6682" width="23.5" customWidth="1"/>
    <col min="6913" max="6913" width="1.625" customWidth="1"/>
    <col min="6914" max="6914" width="6.5" customWidth="1"/>
    <col min="6915" max="6915" width="2.625" customWidth="1"/>
    <col min="6916" max="6916" width="10.25" customWidth="1"/>
    <col min="6917" max="6936" width="8.125" customWidth="1"/>
    <col min="6938" max="6938" width="23.5" customWidth="1"/>
    <col min="7169" max="7169" width="1.625" customWidth="1"/>
    <col min="7170" max="7170" width="6.5" customWidth="1"/>
    <col min="7171" max="7171" width="2.625" customWidth="1"/>
    <col min="7172" max="7172" width="10.25" customWidth="1"/>
    <col min="7173" max="7192" width="8.125" customWidth="1"/>
    <col min="7194" max="7194" width="23.5" customWidth="1"/>
    <col min="7425" max="7425" width="1.625" customWidth="1"/>
    <col min="7426" max="7426" width="6.5" customWidth="1"/>
    <col min="7427" max="7427" width="2.625" customWidth="1"/>
    <col min="7428" max="7428" width="10.25" customWidth="1"/>
    <col min="7429" max="7448" width="8.125" customWidth="1"/>
    <col min="7450" max="7450" width="23.5" customWidth="1"/>
    <col min="7681" max="7681" width="1.625" customWidth="1"/>
    <col min="7682" max="7682" width="6.5" customWidth="1"/>
    <col min="7683" max="7683" width="2.625" customWidth="1"/>
    <col min="7684" max="7684" width="10.25" customWidth="1"/>
    <col min="7685" max="7704" width="8.125" customWidth="1"/>
    <col min="7706" max="7706" width="23.5" customWidth="1"/>
    <col min="7937" max="7937" width="1.625" customWidth="1"/>
    <col min="7938" max="7938" width="6.5" customWidth="1"/>
    <col min="7939" max="7939" width="2.625" customWidth="1"/>
    <col min="7940" max="7940" width="10.25" customWidth="1"/>
    <col min="7941" max="7960" width="8.125" customWidth="1"/>
    <col min="7962" max="7962" width="23.5" customWidth="1"/>
    <col min="8193" max="8193" width="1.625" customWidth="1"/>
    <col min="8194" max="8194" width="6.5" customWidth="1"/>
    <col min="8195" max="8195" width="2.625" customWidth="1"/>
    <col min="8196" max="8196" width="10.25" customWidth="1"/>
    <col min="8197" max="8216" width="8.125" customWidth="1"/>
    <col min="8218" max="8218" width="23.5" customWidth="1"/>
    <col min="8449" max="8449" width="1.625" customWidth="1"/>
    <col min="8450" max="8450" width="6.5" customWidth="1"/>
    <col min="8451" max="8451" width="2.625" customWidth="1"/>
    <col min="8452" max="8452" width="10.25" customWidth="1"/>
    <col min="8453" max="8472" width="8.125" customWidth="1"/>
    <col min="8474" max="8474" width="23.5" customWidth="1"/>
    <col min="8705" max="8705" width="1.625" customWidth="1"/>
    <col min="8706" max="8706" width="6.5" customWidth="1"/>
    <col min="8707" max="8707" width="2.625" customWidth="1"/>
    <col min="8708" max="8708" width="10.25" customWidth="1"/>
    <col min="8709" max="8728" width="8.125" customWidth="1"/>
    <col min="8730" max="8730" width="23.5" customWidth="1"/>
    <col min="8961" max="8961" width="1.625" customWidth="1"/>
    <col min="8962" max="8962" width="6.5" customWidth="1"/>
    <col min="8963" max="8963" width="2.625" customWidth="1"/>
    <col min="8964" max="8964" width="10.25" customWidth="1"/>
    <col min="8965" max="8984" width="8.125" customWidth="1"/>
    <col min="8986" max="8986" width="23.5" customWidth="1"/>
    <col min="9217" max="9217" width="1.625" customWidth="1"/>
    <col min="9218" max="9218" width="6.5" customWidth="1"/>
    <col min="9219" max="9219" width="2.625" customWidth="1"/>
    <col min="9220" max="9220" width="10.25" customWidth="1"/>
    <col min="9221" max="9240" width="8.125" customWidth="1"/>
    <col min="9242" max="9242" width="23.5" customWidth="1"/>
    <col min="9473" max="9473" width="1.625" customWidth="1"/>
    <col min="9474" max="9474" width="6.5" customWidth="1"/>
    <col min="9475" max="9475" width="2.625" customWidth="1"/>
    <col min="9476" max="9476" width="10.25" customWidth="1"/>
    <col min="9477" max="9496" width="8.125" customWidth="1"/>
    <col min="9498" max="9498" width="23.5" customWidth="1"/>
    <col min="9729" max="9729" width="1.625" customWidth="1"/>
    <col min="9730" max="9730" width="6.5" customWidth="1"/>
    <col min="9731" max="9731" width="2.625" customWidth="1"/>
    <col min="9732" max="9732" width="10.25" customWidth="1"/>
    <col min="9733" max="9752" width="8.125" customWidth="1"/>
    <col min="9754" max="9754" width="23.5" customWidth="1"/>
    <col min="9985" max="9985" width="1.625" customWidth="1"/>
    <col min="9986" max="9986" width="6.5" customWidth="1"/>
    <col min="9987" max="9987" width="2.625" customWidth="1"/>
    <col min="9988" max="9988" width="10.25" customWidth="1"/>
    <col min="9989" max="10008" width="8.125" customWidth="1"/>
    <col min="10010" max="10010" width="23.5" customWidth="1"/>
    <col min="10241" max="10241" width="1.625" customWidth="1"/>
    <col min="10242" max="10242" width="6.5" customWidth="1"/>
    <col min="10243" max="10243" width="2.625" customWidth="1"/>
    <col min="10244" max="10244" width="10.25" customWidth="1"/>
    <col min="10245" max="10264" width="8.125" customWidth="1"/>
    <col min="10266" max="10266" width="23.5" customWidth="1"/>
    <col min="10497" max="10497" width="1.625" customWidth="1"/>
    <col min="10498" max="10498" width="6.5" customWidth="1"/>
    <col min="10499" max="10499" width="2.625" customWidth="1"/>
    <col min="10500" max="10500" width="10.25" customWidth="1"/>
    <col min="10501" max="10520" width="8.125" customWidth="1"/>
    <col min="10522" max="10522" width="23.5" customWidth="1"/>
    <col min="10753" max="10753" width="1.625" customWidth="1"/>
    <col min="10754" max="10754" width="6.5" customWidth="1"/>
    <col min="10755" max="10755" width="2.625" customWidth="1"/>
    <col min="10756" max="10756" width="10.25" customWidth="1"/>
    <col min="10757" max="10776" width="8.125" customWidth="1"/>
    <col min="10778" max="10778" width="23.5" customWidth="1"/>
    <col min="11009" max="11009" width="1.625" customWidth="1"/>
    <col min="11010" max="11010" width="6.5" customWidth="1"/>
    <col min="11011" max="11011" width="2.625" customWidth="1"/>
    <col min="11012" max="11012" width="10.25" customWidth="1"/>
    <col min="11013" max="11032" width="8.125" customWidth="1"/>
    <col min="11034" max="11034" width="23.5" customWidth="1"/>
    <col min="11265" max="11265" width="1.625" customWidth="1"/>
    <col min="11266" max="11266" width="6.5" customWidth="1"/>
    <col min="11267" max="11267" width="2.625" customWidth="1"/>
    <col min="11268" max="11268" width="10.25" customWidth="1"/>
    <col min="11269" max="11288" width="8.125" customWidth="1"/>
    <col min="11290" max="11290" width="23.5" customWidth="1"/>
    <col min="11521" max="11521" width="1.625" customWidth="1"/>
    <col min="11522" max="11522" width="6.5" customWidth="1"/>
    <col min="11523" max="11523" width="2.625" customWidth="1"/>
    <col min="11524" max="11524" width="10.25" customWidth="1"/>
    <col min="11525" max="11544" width="8.125" customWidth="1"/>
    <col min="11546" max="11546" width="23.5" customWidth="1"/>
    <col min="11777" max="11777" width="1.625" customWidth="1"/>
    <col min="11778" max="11778" width="6.5" customWidth="1"/>
    <col min="11779" max="11779" width="2.625" customWidth="1"/>
    <col min="11780" max="11780" width="10.25" customWidth="1"/>
    <col min="11781" max="11800" width="8.125" customWidth="1"/>
    <col min="11802" max="11802" width="23.5" customWidth="1"/>
    <col min="12033" max="12033" width="1.625" customWidth="1"/>
    <col min="12034" max="12034" width="6.5" customWidth="1"/>
    <col min="12035" max="12035" width="2.625" customWidth="1"/>
    <col min="12036" max="12036" width="10.25" customWidth="1"/>
    <col min="12037" max="12056" width="8.125" customWidth="1"/>
    <col min="12058" max="12058" width="23.5" customWidth="1"/>
    <col min="12289" max="12289" width="1.625" customWidth="1"/>
    <col min="12290" max="12290" width="6.5" customWidth="1"/>
    <col min="12291" max="12291" width="2.625" customWidth="1"/>
    <col min="12292" max="12292" width="10.25" customWidth="1"/>
    <col min="12293" max="12312" width="8.125" customWidth="1"/>
    <col min="12314" max="12314" width="23.5" customWidth="1"/>
    <col min="12545" max="12545" width="1.625" customWidth="1"/>
    <col min="12546" max="12546" width="6.5" customWidth="1"/>
    <col min="12547" max="12547" width="2.625" customWidth="1"/>
    <col min="12548" max="12548" width="10.25" customWidth="1"/>
    <col min="12549" max="12568" width="8.125" customWidth="1"/>
    <col min="12570" max="12570" width="23.5" customWidth="1"/>
    <col min="12801" max="12801" width="1.625" customWidth="1"/>
    <col min="12802" max="12802" width="6.5" customWidth="1"/>
    <col min="12803" max="12803" width="2.625" customWidth="1"/>
    <col min="12804" max="12804" width="10.25" customWidth="1"/>
    <col min="12805" max="12824" width="8.125" customWidth="1"/>
    <col min="12826" max="12826" width="23.5" customWidth="1"/>
    <col min="13057" max="13057" width="1.625" customWidth="1"/>
    <col min="13058" max="13058" width="6.5" customWidth="1"/>
    <col min="13059" max="13059" width="2.625" customWidth="1"/>
    <col min="13060" max="13060" width="10.25" customWidth="1"/>
    <col min="13061" max="13080" width="8.125" customWidth="1"/>
    <col min="13082" max="13082" width="23.5" customWidth="1"/>
    <col min="13313" max="13313" width="1.625" customWidth="1"/>
    <col min="13314" max="13314" width="6.5" customWidth="1"/>
    <col min="13315" max="13315" width="2.625" customWidth="1"/>
    <col min="13316" max="13316" width="10.25" customWidth="1"/>
    <col min="13317" max="13336" width="8.125" customWidth="1"/>
    <col min="13338" max="13338" width="23.5" customWidth="1"/>
    <col min="13569" max="13569" width="1.625" customWidth="1"/>
    <col min="13570" max="13570" width="6.5" customWidth="1"/>
    <col min="13571" max="13571" width="2.625" customWidth="1"/>
    <col min="13572" max="13572" width="10.25" customWidth="1"/>
    <col min="13573" max="13592" width="8.125" customWidth="1"/>
    <col min="13594" max="13594" width="23.5" customWidth="1"/>
    <col min="13825" max="13825" width="1.625" customWidth="1"/>
    <col min="13826" max="13826" width="6.5" customWidth="1"/>
    <col min="13827" max="13827" width="2.625" customWidth="1"/>
    <col min="13828" max="13828" width="10.25" customWidth="1"/>
    <col min="13829" max="13848" width="8.125" customWidth="1"/>
    <col min="13850" max="13850" width="23.5" customWidth="1"/>
    <col min="14081" max="14081" width="1.625" customWidth="1"/>
    <col min="14082" max="14082" width="6.5" customWidth="1"/>
    <col min="14083" max="14083" width="2.625" customWidth="1"/>
    <col min="14084" max="14084" width="10.25" customWidth="1"/>
    <col min="14085" max="14104" width="8.125" customWidth="1"/>
    <col min="14106" max="14106" width="23.5" customWidth="1"/>
    <col min="14337" max="14337" width="1.625" customWidth="1"/>
    <col min="14338" max="14338" width="6.5" customWidth="1"/>
    <col min="14339" max="14339" width="2.625" customWidth="1"/>
    <col min="14340" max="14340" width="10.25" customWidth="1"/>
    <col min="14341" max="14360" width="8.125" customWidth="1"/>
    <col min="14362" max="14362" width="23.5" customWidth="1"/>
    <col min="14593" max="14593" width="1.625" customWidth="1"/>
    <col min="14594" max="14594" width="6.5" customWidth="1"/>
    <col min="14595" max="14595" width="2.625" customWidth="1"/>
    <col min="14596" max="14596" width="10.25" customWidth="1"/>
    <col min="14597" max="14616" width="8.125" customWidth="1"/>
    <col min="14618" max="14618" width="23.5" customWidth="1"/>
    <col min="14849" max="14849" width="1.625" customWidth="1"/>
    <col min="14850" max="14850" width="6.5" customWidth="1"/>
    <col min="14851" max="14851" width="2.625" customWidth="1"/>
    <col min="14852" max="14852" width="10.25" customWidth="1"/>
    <col min="14853" max="14872" width="8.125" customWidth="1"/>
    <col min="14874" max="14874" width="23.5" customWidth="1"/>
    <col min="15105" max="15105" width="1.625" customWidth="1"/>
    <col min="15106" max="15106" width="6.5" customWidth="1"/>
    <col min="15107" max="15107" width="2.625" customWidth="1"/>
    <col min="15108" max="15108" width="10.25" customWidth="1"/>
    <col min="15109" max="15128" width="8.125" customWidth="1"/>
    <col min="15130" max="15130" width="23.5" customWidth="1"/>
    <col min="15361" max="15361" width="1.625" customWidth="1"/>
    <col min="15362" max="15362" width="6.5" customWidth="1"/>
    <col min="15363" max="15363" width="2.625" customWidth="1"/>
    <col min="15364" max="15364" width="10.25" customWidth="1"/>
    <col min="15365" max="15384" width="8.125" customWidth="1"/>
    <col min="15386" max="15386" width="23.5" customWidth="1"/>
    <col min="15617" max="15617" width="1.625" customWidth="1"/>
    <col min="15618" max="15618" width="6.5" customWidth="1"/>
    <col min="15619" max="15619" width="2.625" customWidth="1"/>
    <col min="15620" max="15620" width="10.25" customWidth="1"/>
    <col min="15621" max="15640" width="8.125" customWidth="1"/>
    <col min="15642" max="15642" width="23.5" customWidth="1"/>
    <col min="15873" max="15873" width="1.625" customWidth="1"/>
    <col min="15874" max="15874" width="6.5" customWidth="1"/>
    <col min="15875" max="15875" width="2.625" customWidth="1"/>
    <col min="15876" max="15876" width="10.25" customWidth="1"/>
    <col min="15877" max="15896" width="8.125" customWidth="1"/>
    <col min="15898" max="15898" width="23.5" customWidth="1"/>
    <col min="16129" max="16129" width="1.625" customWidth="1"/>
    <col min="16130" max="16130" width="6.5" customWidth="1"/>
    <col min="16131" max="16131" width="2.625" customWidth="1"/>
    <col min="16132" max="16132" width="10.25" customWidth="1"/>
    <col min="16133" max="16152" width="8.125" customWidth="1"/>
    <col min="16154" max="16154" width="23.5" customWidth="1"/>
  </cols>
  <sheetData>
    <row r="1" spans="1:27" ht="14.25" customHeight="1">
      <c r="A1" s="41" t="s">
        <v>4282</v>
      </c>
      <c r="B1" s="338"/>
      <c r="C1" s="338"/>
      <c r="D1" s="792"/>
      <c r="E1" s="6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263" t="s">
        <v>4283</v>
      </c>
      <c r="X1" s="263"/>
    </row>
    <row r="2" spans="1:27" ht="2.25" customHeight="1">
      <c r="A2" s="338"/>
      <c r="B2" s="338"/>
      <c r="C2" s="338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264"/>
      <c r="X2" s="264"/>
    </row>
    <row r="3" spans="1:27" ht="15" customHeight="1">
      <c r="A3" s="406" t="s">
        <v>4249</v>
      </c>
      <c r="B3" s="407"/>
      <c r="C3" s="407"/>
      <c r="D3" s="810" t="s">
        <v>56</v>
      </c>
      <c r="E3" s="811" t="s">
        <v>4284</v>
      </c>
      <c r="F3" s="811" t="s">
        <v>4254</v>
      </c>
      <c r="G3" s="811" t="s">
        <v>4255</v>
      </c>
      <c r="H3" s="811" t="s">
        <v>4256</v>
      </c>
      <c r="I3" s="811" t="s">
        <v>4257</v>
      </c>
      <c r="J3" s="811" t="s">
        <v>4258</v>
      </c>
      <c r="K3" s="811" t="s">
        <v>4259</v>
      </c>
      <c r="L3" s="811" t="s">
        <v>4260</v>
      </c>
      <c r="M3" s="811" t="s">
        <v>4261</v>
      </c>
      <c r="N3" s="811" t="s">
        <v>4262</v>
      </c>
      <c r="O3" s="811" t="s">
        <v>4263</v>
      </c>
      <c r="P3" s="811" t="s">
        <v>4264</v>
      </c>
      <c r="Q3" s="811" t="s">
        <v>4265</v>
      </c>
      <c r="R3" s="811" t="s">
        <v>4285</v>
      </c>
      <c r="S3" s="811" t="s">
        <v>4267</v>
      </c>
      <c r="T3" s="811" t="s">
        <v>4286</v>
      </c>
      <c r="U3" s="811" t="s">
        <v>4269</v>
      </c>
      <c r="V3" s="811" t="s">
        <v>4287</v>
      </c>
      <c r="W3" s="811" t="s">
        <v>4288</v>
      </c>
      <c r="X3" s="812" t="s">
        <v>4289</v>
      </c>
    </row>
    <row r="4" spans="1:27" ht="51" customHeight="1">
      <c r="A4" s="411"/>
      <c r="B4" s="412"/>
      <c r="C4" s="412"/>
      <c r="D4" s="813"/>
      <c r="E4" s="814"/>
      <c r="F4" s="814"/>
      <c r="G4" s="814"/>
      <c r="H4" s="813"/>
      <c r="I4" s="814"/>
      <c r="J4" s="815"/>
      <c r="K4" s="814"/>
      <c r="L4" s="814"/>
      <c r="M4" s="814"/>
      <c r="N4" s="814"/>
      <c r="O4" s="814"/>
      <c r="P4" s="814"/>
      <c r="Q4" s="814"/>
      <c r="R4" s="814"/>
      <c r="S4" s="814"/>
      <c r="T4" s="814"/>
      <c r="U4" s="814"/>
      <c r="V4" s="814"/>
      <c r="W4" s="814"/>
      <c r="X4" s="816"/>
      <c r="Z4" s="817"/>
    </row>
    <row r="5" spans="1:27" ht="3" customHeight="1">
      <c r="A5" s="338"/>
      <c r="B5" s="402"/>
      <c r="C5" s="338"/>
      <c r="D5" s="818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</row>
    <row r="6" spans="1:27" s="822" customFormat="1" ht="12" customHeight="1">
      <c r="A6" s="819" t="s">
        <v>4273</v>
      </c>
      <c r="B6" s="820"/>
      <c r="C6" s="820"/>
      <c r="D6" s="799">
        <v>132117</v>
      </c>
      <c r="E6" s="800">
        <v>1163</v>
      </c>
      <c r="F6" s="800">
        <v>210</v>
      </c>
      <c r="G6" s="800">
        <v>83</v>
      </c>
      <c r="H6" s="800">
        <v>16614</v>
      </c>
      <c r="I6" s="800">
        <v>25097</v>
      </c>
      <c r="J6" s="800">
        <v>1579</v>
      </c>
      <c r="K6" s="800">
        <v>1319</v>
      </c>
      <c r="L6" s="800">
        <v>7266</v>
      </c>
      <c r="M6" s="800">
        <v>19672</v>
      </c>
      <c r="N6" s="800">
        <v>2324</v>
      </c>
      <c r="O6" s="800">
        <v>1837</v>
      </c>
      <c r="P6" s="800">
        <v>3444</v>
      </c>
      <c r="Q6" s="800">
        <v>6260</v>
      </c>
      <c r="R6" s="800">
        <v>4177</v>
      </c>
      <c r="S6" s="800">
        <v>5990</v>
      </c>
      <c r="T6" s="800">
        <v>19159</v>
      </c>
      <c r="U6" s="800">
        <v>886</v>
      </c>
      <c r="V6" s="800">
        <v>9454</v>
      </c>
      <c r="W6" s="800">
        <v>3911</v>
      </c>
      <c r="X6" s="800">
        <v>1672</v>
      </c>
      <c r="Y6" s="821"/>
    </row>
    <row r="7" spans="1:27" ht="12" customHeight="1">
      <c r="A7" s="558"/>
      <c r="B7" s="402" t="s">
        <v>4274</v>
      </c>
      <c r="C7" s="338" t="s">
        <v>4275</v>
      </c>
      <c r="D7" s="801">
        <v>1693</v>
      </c>
      <c r="E7" s="538">
        <v>20</v>
      </c>
      <c r="F7" s="538">
        <v>6</v>
      </c>
      <c r="G7" s="538" t="s">
        <v>3897</v>
      </c>
      <c r="H7" s="538">
        <v>154</v>
      </c>
      <c r="I7" s="538">
        <v>430</v>
      </c>
      <c r="J7" s="538">
        <v>19</v>
      </c>
      <c r="K7" s="538">
        <v>4</v>
      </c>
      <c r="L7" s="538">
        <v>59</v>
      </c>
      <c r="M7" s="538">
        <v>397</v>
      </c>
      <c r="N7" s="538">
        <v>7</v>
      </c>
      <c r="O7" s="538">
        <v>9</v>
      </c>
      <c r="P7" s="538">
        <v>17</v>
      </c>
      <c r="Q7" s="538">
        <v>289</v>
      </c>
      <c r="R7" s="538">
        <v>79</v>
      </c>
      <c r="S7" s="538">
        <v>19</v>
      </c>
      <c r="T7" s="538">
        <v>68</v>
      </c>
      <c r="U7" s="538">
        <v>18</v>
      </c>
      <c r="V7" s="823">
        <v>37</v>
      </c>
      <c r="W7" s="823">
        <v>20</v>
      </c>
      <c r="X7" s="823">
        <v>41</v>
      </c>
      <c r="Y7" s="821"/>
      <c r="Z7" s="821"/>
      <c r="AA7" s="821"/>
    </row>
    <row r="8" spans="1:27" ht="12" customHeight="1">
      <c r="A8" s="558"/>
      <c r="B8" s="402" t="s">
        <v>3925</v>
      </c>
      <c r="C8" s="338"/>
      <c r="D8" s="801">
        <v>7251</v>
      </c>
      <c r="E8" s="538">
        <v>54</v>
      </c>
      <c r="F8" s="538">
        <v>21</v>
      </c>
      <c r="G8" s="538">
        <v>3</v>
      </c>
      <c r="H8" s="538">
        <v>704</v>
      </c>
      <c r="I8" s="538">
        <v>1624</v>
      </c>
      <c r="J8" s="538">
        <v>107</v>
      </c>
      <c r="K8" s="538">
        <v>76</v>
      </c>
      <c r="L8" s="538">
        <v>270</v>
      </c>
      <c r="M8" s="538">
        <v>1193</v>
      </c>
      <c r="N8" s="538">
        <v>135</v>
      </c>
      <c r="O8" s="538">
        <v>79</v>
      </c>
      <c r="P8" s="538">
        <v>142</v>
      </c>
      <c r="Q8" s="538">
        <v>497</v>
      </c>
      <c r="R8" s="538">
        <v>355</v>
      </c>
      <c r="S8" s="538">
        <v>326</v>
      </c>
      <c r="T8" s="538">
        <v>953</v>
      </c>
      <c r="U8" s="538">
        <v>47</v>
      </c>
      <c r="V8" s="823">
        <v>283</v>
      </c>
      <c r="W8" s="823">
        <v>265</v>
      </c>
      <c r="X8" s="823">
        <v>117</v>
      </c>
      <c r="Y8" s="821"/>
      <c r="Z8" s="821"/>
      <c r="AA8" s="821"/>
    </row>
    <row r="9" spans="1:27" ht="12" customHeight="1">
      <c r="A9" s="558"/>
      <c r="B9" s="402" t="s">
        <v>3926</v>
      </c>
      <c r="C9" s="338"/>
      <c r="D9" s="801">
        <v>10042</v>
      </c>
      <c r="E9" s="538">
        <v>75</v>
      </c>
      <c r="F9" s="538">
        <v>13</v>
      </c>
      <c r="G9" s="538">
        <v>2</v>
      </c>
      <c r="H9" s="538">
        <v>1093</v>
      </c>
      <c r="I9" s="538">
        <v>2070</v>
      </c>
      <c r="J9" s="538">
        <v>137</v>
      </c>
      <c r="K9" s="538">
        <v>125</v>
      </c>
      <c r="L9" s="538">
        <v>360</v>
      </c>
      <c r="M9" s="538">
        <v>1539</v>
      </c>
      <c r="N9" s="538">
        <v>251</v>
      </c>
      <c r="O9" s="538">
        <v>117</v>
      </c>
      <c r="P9" s="538">
        <v>248</v>
      </c>
      <c r="Q9" s="538">
        <v>438</v>
      </c>
      <c r="R9" s="538">
        <v>364</v>
      </c>
      <c r="S9" s="538">
        <v>471</v>
      </c>
      <c r="T9" s="538">
        <v>1580</v>
      </c>
      <c r="U9" s="538">
        <v>72</v>
      </c>
      <c r="V9" s="823">
        <v>510</v>
      </c>
      <c r="W9" s="823">
        <v>437</v>
      </c>
      <c r="X9" s="823">
        <v>140</v>
      </c>
      <c r="Y9" s="821"/>
      <c r="Z9" s="821"/>
      <c r="AA9" s="821"/>
    </row>
    <row r="10" spans="1:27" ht="12" customHeight="1">
      <c r="A10" s="558"/>
      <c r="B10" s="402" t="s">
        <v>3927</v>
      </c>
      <c r="C10" s="338"/>
      <c r="D10" s="801">
        <v>10771</v>
      </c>
      <c r="E10" s="538">
        <v>70</v>
      </c>
      <c r="F10" s="538">
        <v>14</v>
      </c>
      <c r="G10" s="538">
        <v>3</v>
      </c>
      <c r="H10" s="538">
        <v>1295</v>
      </c>
      <c r="I10" s="538">
        <v>2291</v>
      </c>
      <c r="J10" s="538">
        <v>162</v>
      </c>
      <c r="K10" s="538">
        <v>102</v>
      </c>
      <c r="L10" s="538">
        <v>434</v>
      </c>
      <c r="M10" s="538">
        <v>1538</v>
      </c>
      <c r="N10" s="538">
        <v>180</v>
      </c>
      <c r="O10" s="538">
        <v>137</v>
      </c>
      <c r="P10" s="538">
        <v>279</v>
      </c>
      <c r="Q10" s="538">
        <v>429</v>
      </c>
      <c r="R10" s="538">
        <v>368</v>
      </c>
      <c r="S10" s="538">
        <v>441</v>
      </c>
      <c r="T10" s="538">
        <v>1692</v>
      </c>
      <c r="U10" s="538">
        <v>80</v>
      </c>
      <c r="V10" s="823">
        <v>666</v>
      </c>
      <c r="W10" s="823">
        <v>447</v>
      </c>
      <c r="X10" s="823">
        <v>143</v>
      </c>
      <c r="Y10" s="821"/>
      <c r="Z10" s="821"/>
      <c r="AA10" s="821"/>
    </row>
    <row r="11" spans="1:27" ht="12" customHeight="1">
      <c r="A11" s="558"/>
      <c r="B11" s="402" t="s">
        <v>3928</v>
      </c>
      <c r="C11" s="338"/>
      <c r="D11" s="801">
        <v>12237</v>
      </c>
      <c r="E11" s="538">
        <v>83</v>
      </c>
      <c r="F11" s="538">
        <v>14</v>
      </c>
      <c r="G11" s="538">
        <v>7</v>
      </c>
      <c r="H11" s="538">
        <v>1513</v>
      </c>
      <c r="I11" s="538">
        <v>2492</v>
      </c>
      <c r="J11" s="538">
        <v>129</v>
      </c>
      <c r="K11" s="538">
        <v>149</v>
      </c>
      <c r="L11" s="538">
        <v>564</v>
      </c>
      <c r="M11" s="538">
        <v>1831</v>
      </c>
      <c r="N11" s="538">
        <v>161</v>
      </c>
      <c r="O11" s="538">
        <v>160</v>
      </c>
      <c r="P11" s="538">
        <v>315</v>
      </c>
      <c r="Q11" s="538">
        <v>524</v>
      </c>
      <c r="R11" s="538">
        <v>457</v>
      </c>
      <c r="S11" s="538">
        <v>482</v>
      </c>
      <c r="T11" s="538">
        <v>1893</v>
      </c>
      <c r="U11" s="538">
        <v>94</v>
      </c>
      <c r="V11" s="823">
        <v>814</v>
      </c>
      <c r="W11" s="823">
        <v>397</v>
      </c>
      <c r="X11" s="823">
        <v>158</v>
      </c>
      <c r="Y11" s="821"/>
      <c r="Z11" s="821"/>
      <c r="AA11" s="821"/>
    </row>
    <row r="12" spans="1:27" ht="12" customHeight="1">
      <c r="A12" s="558"/>
      <c r="B12" s="402" t="s">
        <v>3929</v>
      </c>
      <c r="C12" s="338"/>
      <c r="D12" s="801">
        <v>14775</v>
      </c>
      <c r="E12" s="538">
        <v>105</v>
      </c>
      <c r="F12" s="538">
        <v>13</v>
      </c>
      <c r="G12" s="538">
        <v>6</v>
      </c>
      <c r="H12" s="538">
        <v>1896</v>
      </c>
      <c r="I12" s="538">
        <v>2991</v>
      </c>
      <c r="J12" s="538">
        <v>194</v>
      </c>
      <c r="K12" s="538">
        <v>182</v>
      </c>
      <c r="L12" s="538">
        <v>744</v>
      </c>
      <c r="M12" s="538">
        <v>2151</v>
      </c>
      <c r="N12" s="538">
        <v>211</v>
      </c>
      <c r="O12" s="538">
        <v>185</v>
      </c>
      <c r="P12" s="538">
        <v>407</v>
      </c>
      <c r="Q12" s="538">
        <v>616</v>
      </c>
      <c r="R12" s="538">
        <v>405</v>
      </c>
      <c r="S12" s="538">
        <v>675</v>
      </c>
      <c r="T12" s="538">
        <v>2288</v>
      </c>
      <c r="U12" s="538">
        <v>81</v>
      </c>
      <c r="V12" s="823">
        <v>924</v>
      </c>
      <c r="W12" s="823">
        <v>494</v>
      </c>
      <c r="X12" s="823">
        <v>207</v>
      </c>
      <c r="Y12" s="821"/>
      <c r="Z12" s="821"/>
      <c r="AA12" s="821"/>
    </row>
    <row r="13" spans="1:27" ht="12" customHeight="1">
      <c r="A13" s="558"/>
      <c r="B13" s="402" t="s">
        <v>3930</v>
      </c>
      <c r="C13" s="338"/>
      <c r="D13" s="801">
        <v>16831</v>
      </c>
      <c r="E13" s="538">
        <v>108</v>
      </c>
      <c r="F13" s="538">
        <v>11</v>
      </c>
      <c r="G13" s="538">
        <v>11</v>
      </c>
      <c r="H13" s="538">
        <v>2199</v>
      </c>
      <c r="I13" s="538">
        <v>3528</v>
      </c>
      <c r="J13" s="538">
        <v>245</v>
      </c>
      <c r="K13" s="538">
        <v>199</v>
      </c>
      <c r="L13" s="538">
        <v>1002</v>
      </c>
      <c r="M13" s="538">
        <v>2403</v>
      </c>
      <c r="N13" s="538">
        <v>311</v>
      </c>
      <c r="O13" s="538">
        <v>206</v>
      </c>
      <c r="P13" s="538">
        <v>450</v>
      </c>
      <c r="Q13" s="538">
        <v>722</v>
      </c>
      <c r="R13" s="538">
        <v>382</v>
      </c>
      <c r="S13" s="538">
        <v>823</v>
      </c>
      <c r="T13" s="538">
        <v>2270</v>
      </c>
      <c r="U13" s="538">
        <v>115</v>
      </c>
      <c r="V13" s="823">
        <v>1074</v>
      </c>
      <c r="W13" s="823">
        <v>576</v>
      </c>
      <c r="X13" s="823">
        <v>196</v>
      </c>
      <c r="Y13" s="821"/>
      <c r="Z13" s="821"/>
      <c r="AA13" s="821"/>
    </row>
    <row r="14" spans="1:27" ht="12" customHeight="1">
      <c r="A14" s="558"/>
      <c r="B14" s="402" t="s">
        <v>3931</v>
      </c>
      <c r="C14" s="338"/>
      <c r="D14" s="801">
        <v>15030</v>
      </c>
      <c r="E14" s="538">
        <v>104</v>
      </c>
      <c r="F14" s="538">
        <v>16</v>
      </c>
      <c r="G14" s="538">
        <v>5</v>
      </c>
      <c r="H14" s="538">
        <v>1772</v>
      </c>
      <c r="I14" s="538">
        <v>3108</v>
      </c>
      <c r="J14" s="538">
        <v>225</v>
      </c>
      <c r="K14" s="538">
        <v>171</v>
      </c>
      <c r="L14" s="538">
        <v>960</v>
      </c>
      <c r="M14" s="538">
        <v>2141</v>
      </c>
      <c r="N14" s="538">
        <v>299</v>
      </c>
      <c r="O14" s="538">
        <v>194</v>
      </c>
      <c r="P14" s="538">
        <v>391</v>
      </c>
      <c r="Q14" s="538">
        <v>626</v>
      </c>
      <c r="R14" s="538">
        <v>389</v>
      </c>
      <c r="S14" s="538">
        <v>878</v>
      </c>
      <c r="T14" s="538">
        <v>2063</v>
      </c>
      <c r="U14" s="538">
        <v>89</v>
      </c>
      <c r="V14" s="823">
        <v>1023</v>
      </c>
      <c r="W14" s="823">
        <v>425</v>
      </c>
      <c r="X14" s="823">
        <v>151</v>
      </c>
      <c r="Y14" s="821"/>
      <c r="Z14" s="821"/>
      <c r="AA14" s="821"/>
    </row>
    <row r="15" spans="1:27" ht="12" customHeight="1">
      <c r="A15" s="558"/>
      <c r="B15" s="402" t="s">
        <v>3932</v>
      </c>
      <c r="C15" s="338"/>
      <c r="D15" s="801">
        <v>14819</v>
      </c>
      <c r="E15" s="538">
        <v>123</v>
      </c>
      <c r="F15" s="538">
        <v>14</v>
      </c>
      <c r="G15" s="538">
        <v>12</v>
      </c>
      <c r="H15" s="538">
        <v>1765</v>
      </c>
      <c r="I15" s="538">
        <v>2790</v>
      </c>
      <c r="J15" s="538">
        <v>195</v>
      </c>
      <c r="K15" s="538">
        <v>151</v>
      </c>
      <c r="L15" s="538">
        <v>992</v>
      </c>
      <c r="M15" s="538">
        <v>2091</v>
      </c>
      <c r="N15" s="538">
        <v>312</v>
      </c>
      <c r="O15" s="538">
        <v>175</v>
      </c>
      <c r="P15" s="538">
        <v>396</v>
      </c>
      <c r="Q15" s="538">
        <v>553</v>
      </c>
      <c r="R15" s="538">
        <v>385</v>
      </c>
      <c r="S15" s="538">
        <v>840</v>
      </c>
      <c r="T15" s="538">
        <v>2212</v>
      </c>
      <c r="U15" s="538">
        <v>131</v>
      </c>
      <c r="V15" s="823">
        <v>1158</v>
      </c>
      <c r="W15" s="823">
        <v>353</v>
      </c>
      <c r="X15" s="823">
        <v>171</v>
      </c>
      <c r="Y15" s="821"/>
      <c r="Z15" s="821"/>
      <c r="AA15" s="821"/>
    </row>
    <row r="16" spans="1:27" ht="12" customHeight="1">
      <c r="A16" s="558"/>
      <c r="B16" s="402" t="s">
        <v>3933</v>
      </c>
      <c r="C16" s="338"/>
      <c r="D16" s="801">
        <v>12905</v>
      </c>
      <c r="E16" s="538">
        <v>158</v>
      </c>
      <c r="F16" s="538">
        <v>21</v>
      </c>
      <c r="G16" s="538">
        <v>14</v>
      </c>
      <c r="H16" s="538">
        <v>1790</v>
      </c>
      <c r="I16" s="538">
        <v>1973</v>
      </c>
      <c r="J16" s="538">
        <v>106</v>
      </c>
      <c r="K16" s="538">
        <v>96</v>
      </c>
      <c r="L16" s="538">
        <v>884</v>
      </c>
      <c r="M16" s="538">
        <v>1899</v>
      </c>
      <c r="N16" s="538">
        <v>234</v>
      </c>
      <c r="O16" s="538">
        <v>182</v>
      </c>
      <c r="P16" s="538">
        <v>385</v>
      </c>
      <c r="Q16" s="538">
        <v>612</v>
      </c>
      <c r="R16" s="538">
        <v>410</v>
      </c>
      <c r="S16" s="538">
        <v>552</v>
      </c>
      <c r="T16" s="538">
        <v>1897</v>
      </c>
      <c r="U16" s="538">
        <v>102</v>
      </c>
      <c r="V16" s="823">
        <v>1159</v>
      </c>
      <c r="W16" s="823">
        <v>303</v>
      </c>
      <c r="X16" s="823">
        <v>128</v>
      </c>
      <c r="Y16" s="821"/>
      <c r="Z16" s="821"/>
      <c r="AA16" s="821"/>
    </row>
    <row r="17" spans="1:27" ht="12" customHeight="1">
      <c r="A17" s="558"/>
      <c r="B17" s="402" t="s">
        <v>3934</v>
      </c>
      <c r="C17" s="338"/>
      <c r="D17" s="801">
        <v>8878</v>
      </c>
      <c r="E17" s="538">
        <v>125</v>
      </c>
      <c r="F17" s="538">
        <v>38</v>
      </c>
      <c r="G17" s="538">
        <v>12</v>
      </c>
      <c r="H17" s="538">
        <v>1409</v>
      </c>
      <c r="I17" s="538">
        <v>1039</v>
      </c>
      <c r="J17" s="538">
        <v>43</v>
      </c>
      <c r="K17" s="538">
        <v>39</v>
      </c>
      <c r="L17" s="538">
        <v>595</v>
      </c>
      <c r="M17" s="538">
        <v>1351</v>
      </c>
      <c r="N17" s="538">
        <v>131</v>
      </c>
      <c r="O17" s="538">
        <v>146</v>
      </c>
      <c r="P17" s="538">
        <v>259</v>
      </c>
      <c r="Q17" s="538">
        <v>546</v>
      </c>
      <c r="R17" s="538">
        <v>312</v>
      </c>
      <c r="S17" s="538">
        <v>276</v>
      </c>
      <c r="T17" s="538">
        <v>1304</v>
      </c>
      <c r="U17" s="538">
        <v>43</v>
      </c>
      <c r="V17" s="823">
        <v>994</v>
      </c>
      <c r="W17" s="823">
        <v>116</v>
      </c>
      <c r="X17" s="823">
        <v>100</v>
      </c>
      <c r="Y17" s="821"/>
      <c r="Z17" s="821"/>
      <c r="AA17" s="821"/>
    </row>
    <row r="18" spans="1:27" ht="12" customHeight="1">
      <c r="A18" s="558"/>
      <c r="B18" s="402" t="s">
        <v>3935</v>
      </c>
      <c r="C18" s="338"/>
      <c r="D18" s="801">
        <v>4849</v>
      </c>
      <c r="E18" s="538">
        <v>93</v>
      </c>
      <c r="F18" s="538">
        <v>16</v>
      </c>
      <c r="G18" s="538">
        <v>5</v>
      </c>
      <c r="H18" s="538">
        <v>734</v>
      </c>
      <c r="I18" s="538">
        <v>528</v>
      </c>
      <c r="J18" s="538">
        <v>13</v>
      </c>
      <c r="K18" s="538">
        <v>16</v>
      </c>
      <c r="L18" s="538">
        <v>317</v>
      </c>
      <c r="M18" s="538">
        <v>697</v>
      </c>
      <c r="N18" s="538">
        <v>71</v>
      </c>
      <c r="O18" s="538">
        <v>134</v>
      </c>
      <c r="P18" s="538">
        <v>112</v>
      </c>
      <c r="Q18" s="538">
        <v>306</v>
      </c>
      <c r="R18" s="538">
        <v>199</v>
      </c>
      <c r="S18" s="538">
        <v>156</v>
      </c>
      <c r="T18" s="538">
        <v>705</v>
      </c>
      <c r="U18" s="538">
        <v>12</v>
      </c>
      <c r="V18" s="823">
        <v>610</v>
      </c>
      <c r="W18" s="823">
        <v>49</v>
      </c>
      <c r="X18" s="823">
        <v>76</v>
      </c>
      <c r="Y18" s="821"/>
      <c r="Z18" s="821"/>
      <c r="AA18" s="821"/>
    </row>
    <row r="19" spans="1:27" ht="12" customHeight="1">
      <c r="A19" s="558"/>
      <c r="B19" s="402" t="s">
        <v>3936</v>
      </c>
      <c r="C19" s="338"/>
      <c r="D19" s="801">
        <v>1421</v>
      </c>
      <c r="E19" s="538">
        <v>30</v>
      </c>
      <c r="F19" s="538">
        <v>11</v>
      </c>
      <c r="G19" s="538">
        <v>3</v>
      </c>
      <c r="H19" s="538">
        <v>206</v>
      </c>
      <c r="I19" s="538">
        <v>156</v>
      </c>
      <c r="J19" s="538">
        <v>4</v>
      </c>
      <c r="K19" s="538">
        <v>7</v>
      </c>
      <c r="L19" s="538">
        <v>74</v>
      </c>
      <c r="M19" s="538">
        <v>285</v>
      </c>
      <c r="N19" s="538">
        <v>14</v>
      </c>
      <c r="O19" s="538">
        <v>67</v>
      </c>
      <c r="P19" s="538">
        <v>28</v>
      </c>
      <c r="Q19" s="538">
        <v>82</v>
      </c>
      <c r="R19" s="538">
        <v>58</v>
      </c>
      <c r="S19" s="538">
        <v>39</v>
      </c>
      <c r="T19" s="538">
        <v>163</v>
      </c>
      <c r="U19" s="538">
        <v>1</v>
      </c>
      <c r="V19" s="823">
        <v>143</v>
      </c>
      <c r="W19" s="823">
        <v>22</v>
      </c>
      <c r="X19" s="823">
        <v>28</v>
      </c>
      <c r="Y19" s="821"/>
      <c r="Z19" s="821"/>
      <c r="AA19" s="821"/>
    </row>
    <row r="20" spans="1:27" ht="12" customHeight="1">
      <c r="A20" s="558"/>
      <c r="B20" s="402" t="s">
        <v>3937</v>
      </c>
      <c r="C20" s="338"/>
      <c r="D20" s="801">
        <v>436</v>
      </c>
      <c r="E20" s="538">
        <v>9</v>
      </c>
      <c r="F20" s="538">
        <v>2</v>
      </c>
      <c r="G20" s="538" t="s">
        <v>3897</v>
      </c>
      <c r="H20" s="538">
        <v>58</v>
      </c>
      <c r="I20" s="538">
        <v>57</v>
      </c>
      <c r="J20" s="538" t="s">
        <v>3897</v>
      </c>
      <c r="K20" s="538">
        <v>1</v>
      </c>
      <c r="L20" s="538">
        <v>9</v>
      </c>
      <c r="M20" s="538">
        <v>109</v>
      </c>
      <c r="N20" s="538">
        <v>5</v>
      </c>
      <c r="O20" s="538">
        <v>29</v>
      </c>
      <c r="P20" s="538">
        <v>10</v>
      </c>
      <c r="Q20" s="538">
        <v>17</v>
      </c>
      <c r="R20" s="538">
        <v>12</v>
      </c>
      <c r="S20" s="538">
        <v>8</v>
      </c>
      <c r="T20" s="538">
        <v>57</v>
      </c>
      <c r="U20" s="538">
        <v>1</v>
      </c>
      <c r="V20" s="823">
        <v>37</v>
      </c>
      <c r="W20" s="823">
        <v>5</v>
      </c>
      <c r="X20" s="823">
        <v>10</v>
      </c>
      <c r="Y20" s="821"/>
      <c r="Z20" s="821"/>
      <c r="AA20" s="821"/>
    </row>
    <row r="21" spans="1:27" ht="12" customHeight="1">
      <c r="A21" s="558"/>
      <c r="B21" s="402" t="s">
        <v>4239</v>
      </c>
      <c r="C21" s="338"/>
      <c r="D21" s="801">
        <v>179</v>
      </c>
      <c r="E21" s="538">
        <v>6</v>
      </c>
      <c r="F21" s="538">
        <v>0</v>
      </c>
      <c r="G21" s="538">
        <v>0</v>
      </c>
      <c r="H21" s="538">
        <v>26</v>
      </c>
      <c r="I21" s="538">
        <v>19</v>
      </c>
      <c r="J21" s="538">
        <v>0</v>
      </c>
      <c r="K21" s="538">
        <v>1</v>
      </c>
      <c r="L21" s="538">
        <v>2</v>
      </c>
      <c r="M21" s="538">
        <v>47</v>
      </c>
      <c r="N21" s="538">
        <v>2</v>
      </c>
      <c r="O21" s="538">
        <v>17</v>
      </c>
      <c r="P21" s="538">
        <v>5</v>
      </c>
      <c r="Q21" s="538">
        <v>3</v>
      </c>
      <c r="R21" s="538">
        <v>2</v>
      </c>
      <c r="S21" s="538">
        <v>4</v>
      </c>
      <c r="T21" s="538">
        <v>14</v>
      </c>
      <c r="U21" s="538">
        <v>0</v>
      </c>
      <c r="V21" s="823">
        <v>22</v>
      </c>
      <c r="W21" s="823">
        <v>2</v>
      </c>
      <c r="X21" s="823">
        <v>6</v>
      </c>
      <c r="Y21" s="821"/>
      <c r="Z21" s="821"/>
      <c r="AA21" s="821"/>
    </row>
    <row r="22" spans="1:27" ht="12" customHeight="1">
      <c r="A22" s="558" t="s">
        <v>4019</v>
      </c>
      <c r="B22" s="402"/>
      <c r="C22" s="338"/>
      <c r="D22" s="801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823"/>
      <c r="W22" s="823"/>
      <c r="X22" s="823"/>
      <c r="Y22" s="821"/>
      <c r="Z22" s="821"/>
      <c r="AA22" s="821"/>
    </row>
    <row r="23" spans="1:27" ht="12" customHeight="1">
      <c r="A23" s="558"/>
      <c r="B23" s="402" t="s">
        <v>4276</v>
      </c>
      <c r="C23" s="338" t="s">
        <v>4275</v>
      </c>
      <c r="D23" s="801">
        <f>SUM(D7:D16)</f>
        <v>116354</v>
      </c>
      <c r="E23" s="538">
        <f>SUM(E7:E16)</f>
        <v>900</v>
      </c>
      <c r="F23" s="538">
        <f t="shared" ref="F23:X23" si="0">SUM(F7:F16)</f>
        <v>143</v>
      </c>
      <c r="G23" s="538">
        <f t="shared" si="0"/>
        <v>63</v>
      </c>
      <c r="H23" s="538">
        <f t="shared" si="0"/>
        <v>14181</v>
      </c>
      <c r="I23" s="538">
        <f t="shared" si="0"/>
        <v>23297</v>
      </c>
      <c r="J23" s="538">
        <f t="shared" si="0"/>
        <v>1519</v>
      </c>
      <c r="K23" s="538">
        <f t="shared" si="0"/>
        <v>1255</v>
      </c>
      <c r="L23" s="538">
        <f t="shared" si="0"/>
        <v>6269</v>
      </c>
      <c r="M23" s="538">
        <f t="shared" si="0"/>
        <v>17183</v>
      </c>
      <c r="N23" s="538">
        <f t="shared" si="0"/>
        <v>2101</v>
      </c>
      <c r="O23" s="538">
        <f t="shared" si="0"/>
        <v>1444</v>
      </c>
      <c r="P23" s="538">
        <f t="shared" si="0"/>
        <v>3030</v>
      </c>
      <c r="Q23" s="538">
        <f t="shared" si="0"/>
        <v>5306</v>
      </c>
      <c r="R23" s="538">
        <f t="shared" si="0"/>
        <v>3594</v>
      </c>
      <c r="S23" s="538">
        <f t="shared" si="0"/>
        <v>5507</v>
      </c>
      <c r="T23" s="538">
        <f t="shared" si="0"/>
        <v>16916</v>
      </c>
      <c r="U23" s="538">
        <f t="shared" si="0"/>
        <v>829</v>
      </c>
      <c r="V23" s="538">
        <f t="shared" si="0"/>
        <v>7648</v>
      </c>
      <c r="W23" s="538">
        <f t="shared" si="0"/>
        <v>3717</v>
      </c>
      <c r="X23" s="538">
        <f t="shared" si="0"/>
        <v>1452</v>
      </c>
      <c r="Y23" s="821"/>
      <c r="Z23" s="821"/>
      <c r="AA23" s="821"/>
    </row>
    <row r="24" spans="1:27" ht="12" customHeight="1">
      <c r="A24" s="558"/>
      <c r="B24" s="402" t="s">
        <v>4277</v>
      </c>
      <c r="C24" s="338"/>
      <c r="D24" s="801">
        <f>SUM(D17:D21)</f>
        <v>15763</v>
      </c>
      <c r="E24" s="538">
        <f>SUM(E17:E21)</f>
        <v>263</v>
      </c>
      <c r="F24" s="538">
        <f t="shared" ref="F24:X24" si="1">SUM(F17:F21)</f>
        <v>67</v>
      </c>
      <c r="G24" s="538">
        <f t="shared" si="1"/>
        <v>20</v>
      </c>
      <c r="H24" s="538">
        <f t="shared" si="1"/>
        <v>2433</v>
      </c>
      <c r="I24" s="538">
        <f t="shared" si="1"/>
        <v>1799</v>
      </c>
      <c r="J24" s="538">
        <f t="shared" si="1"/>
        <v>60</v>
      </c>
      <c r="K24" s="538">
        <f t="shared" si="1"/>
        <v>64</v>
      </c>
      <c r="L24" s="538">
        <f t="shared" si="1"/>
        <v>997</v>
      </c>
      <c r="M24" s="538">
        <f t="shared" si="1"/>
        <v>2489</v>
      </c>
      <c r="N24" s="538">
        <f t="shared" si="1"/>
        <v>223</v>
      </c>
      <c r="O24" s="538">
        <f t="shared" si="1"/>
        <v>393</v>
      </c>
      <c r="P24" s="538">
        <f t="shared" si="1"/>
        <v>414</v>
      </c>
      <c r="Q24" s="538">
        <f t="shared" si="1"/>
        <v>954</v>
      </c>
      <c r="R24" s="538">
        <f t="shared" si="1"/>
        <v>583</v>
      </c>
      <c r="S24" s="538">
        <f t="shared" si="1"/>
        <v>483</v>
      </c>
      <c r="T24" s="538">
        <f t="shared" si="1"/>
        <v>2243</v>
      </c>
      <c r="U24" s="538">
        <f t="shared" si="1"/>
        <v>57</v>
      </c>
      <c r="V24" s="538">
        <f t="shared" si="1"/>
        <v>1806</v>
      </c>
      <c r="W24" s="538">
        <f t="shared" si="1"/>
        <v>194</v>
      </c>
      <c r="X24" s="538">
        <f t="shared" si="1"/>
        <v>220</v>
      </c>
      <c r="Y24" s="821"/>
      <c r="Z24" s="821"/>
      <c r="AA24" s="821"/>
    </row>
    <row r="25" spans="1:27" ht="12" customHeight="1">
      <c r="A25" s="558"/>
      <c r="B25" s="402" t="s">
        <v>4278</v>
      </c>
      <c r="C25" s="338" t="s">
        <v>4275</v>
      </c>
      <c r="D25" s="801">
        <f>SUM(D17:D18)</f>
        <v>13727</v>
      </c>
      <c r="E25" s="538">
        <f>SUM(E17:E18)</f>
        <v>218</v>
      </c>
      <c r="F25" s="538">
        <f t="shared" ref="F25:X25" si="2">SUM(F17:F18)</f>
        <v>54</v>
      </c>
      <c r="G25" s="538">
        <f t="shared" si="2"/>
        <v>17</v>
      </c>
      <c r="H25" s="538">
        <f t="shared" si="2"/>
        <v>2143</v>
      </c>
      <c r="I25" s="538">
        <f t="shared" si="2"/>
        <v>1567</v>
      </c>
      <c r="J25" s="538">
        <f t="shared" si="2"/>
        <v>56</v>
      </c>
      <c r="K25" s="538">
        <f t="shared" si="2"/>
        <v>55</v>
      </c>
      <c r="L25" s="538">
        <f t="shared" si="2"/>
        <v>912</v>
      </c>
      <c r="M25" s="538">
        <f t="shared" si="2"/>
        <v>2048</v>
      </c>
      <c r="N25" s="538">
        <f t="shared" si="2"/>
        <v>202</v>
      </c>
      <c r="O25" s="538">
        <f t="shared" si="2"/>
        <v>280</v>
      </c>
      <c r="P25" s="538">
        <f t="shared" si="2"/>
        <v>371</v>
      </c>
      <c r="Q25" s="538">
        <f t="shared" si="2"/>
        <v>852</v>
      </c>
      <c r="R25" s="538">
        <f t="shared" si="2"/>
        <v>511</v>
      </c>
      <c r="S25" s="538">
        <f t="shared" si="2"/>
        <v>432</v>
      </c>
      <c r="T25" s="538">
        <f t="shared" si="2"/>
        <v>2009</v>
      </c>
      <c r="U25" s="538">
        <f t="shared" si="2"/>
        <v>55</v>
      </c>
      <c r="V25" s="538">
        <f t="shared" si="2"/>
        <v>1604</v>
      </c>
      <c r="W25" s="538">
        <f t="shared" si="2"/>
        <v>165</v>
      </c>
      <c r="X25" s="538">
        <f t="shared" si="2"/>
        <v>176</v>
      </c>
      <c r="Y25" s="821"/>
      <c r="Z25" s="821"/>
      <c r="AA25" s="821"/>
    </row>
    <row r="26" spans="1:27" ht="12" customHeight="1">
      <c r="A26" s="643"/>
      <c r="B26" s="402" t="s">
        <v>4279</v>
      </c>
      <c r="C26" s="432"/>
      <c r="D26" s="538">
        <f>SUM(D19:D21)</f>
        <v>2036</v>
      </c>
      <c r="E26" s="538">
        <f>SUM(E19:E21)</f>
        <v>45</v>
      </c>
      <c r="F26" s="538">
        <f t="shared" ref="F26:X26" si="3">SUM(F19:F21)</f>
        <v>13</v>
      </c>
      <c r="G26" s="538">
        <f t="shared" si="3"/>
        <v>3</v>
      </c>
      <c r="H26" s="538">
        <f t="shared" si="3"/>
        <v>290</v>
      </c>
      <c r="I26" s="538">
        <f t="shared" si="3"/>
        <v>232</v>
      </c>
      <c r="J26" s="538">
        <f t="shared" si="3"/>
        <v>4</v>
      </c>
      <c r="K26" s="538">
        <f t="shared" si="3"/>
        <v>9</v>
      </c>
      <c r="L26" s="538">
        <f t="shared" si="3"/>
        <v>85</v>
      </c>
      <c r="M26" s="538">
        <f t="shared" si="3"/>
        <v>441</v>
      </c>
      <c r="N26" s="538">
        <f t="shared" si="3"/>
        <v>21</v>
      </c>
      <c r="O26" s="538">
        <f t="shared" si="3"/>
        <v>113</v>
      </c>
      <c r="P26" s="538">
        <f t="shared" si="3"/>
        <v>43</v>
      </c>
      <c r="Q26" s="538">
        <f t="shared" si="3"/>
        <v>102</v>
      </c>
      <c r="R26" s="538">
        <f t="shared" si="3"/>
        <v>72</v>
      </c>
      <c r="S26" s="538">
        <f t="shared" si="3"/>
        <v>51</v>
      </c>
      <c r="T26" s="538">
        <f t="shared" si="3"/>
        <v>234</v>
      </c>
      <c r="U26" s="538">
        <f t="shared" si="3"/>
        <v>2</v>
      </c>
      <c r="V26" s="538">
        <f t="shared" si="3"/>
        <v>202</v>
      </c>
      <c r="W26" s="538">
        <f t="shared" si="3"/>
        <v>29</v>
      </c>
      <c r="X26" s="538">
        <f t="shared" si="3"/>
        <v>44</v>
      </c>
      <c r="Y26" s="821"/>
      <c r="Z26" s="821"/>
      <c r="AA26" s="821"/>
    </row>
    <row r="27" spans="1:27" ht="3.75" customHeight="1">
      <c r="A27" s="558"/>
      <c r="B27" s="402"/>
      <c r="C27" s="432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8"/>
      <c r="R27" s="538"/>
      <c r="S27" s="538"/>
      <c r="T27" s="538"/>
      <c r="U27" s="538"/>
      <c r="V27" s="823"/>
      <c r="W27" s="823"/>
      <c r="X27" s="823"/>
      <c r="Y27" s="821"/>
      <c r="Z27" s="821"/>
      <c r="AA27" s="821"/>
    </row>
    <row r="28" spans="1:27" s="824" customFormat="1" ht="12" customHeight="1">
      <c r="A28" s="797" t="s">
        <v>4280</v>
      </c>
      <c r="B28" s="748"/>
      <c r="C28" s="748"/>
      <c r="D28" s="799">
        <v>74565</v>
      </c>
      <c r="E28" s="800">
        <v>627</v>
      </c>
      <c r="F28" s="800">
        <v>174</v>
      </c>
      <c r="G28" s="800">
        <v>71</v>
      </c>
      <c r="H28" s="800">
        <v>13714</v>
      </c>
      <c r="I28" s="800">
        <v>18176</v>
      </c>
      <c r="J28" s="800">
        <v>1384</v>
      </c>
      <c r="K28" s="800">
        <v>889</v>
      </c>
      <c r="L28" s="800">
        <v>6017</v>
      </c>
      <c r="M28" s="800">
        <v>8510</v>
      </c>
      <c r="N28" s="800">
        <v>900</v>
      </c>
      <c r="O28" s="800">
        <v>1058</v>
      </c>
      <c r="P28" s="800">
        <v>2290</v>
      </c>
      <c r="Q28" s="800">
        <v>1793</v>
      </c>
      <c r="R28" s="800">
        <v>1538</v>
      </c>
      <c r="S28" s="800">
        <v>2574</v>
      </c>
      <c r="T28" s="800">
        <v>4158</v>
      </c>
      <c r="U28" s="800">
        <v>523</v>
      </c>
      <c r="V28" s="800">
        <v>6447</v>
      </c>
      <c r="W28" s="800">
        <v>2775</v>
      </c>
      <c r="X28" s="800">
        <f>SUM(X29:X43)</f>
        <v>947</v>
      </c>
      <c r="Y28" s="821"/>
      <c r="Z28" s="822"/>
      <c r="AA28" s="822"/>
    </row>
    <row r="29" spans="1:27" ht="12" customHeight="1">
      <c r="A29" s="558"/>
      <c r="B29" s="402" t="s">
        <v>4274</v>
      </c>
      <c r="C29" s="338" t="s">
        <v>4275</v>
      </c>
      <c r="D29" s="801">
        <v>957</v>
      </c>
      <c r="E29" s="538">
        <v>5</v>
      </c>
      <c r="F29" s="538">
        <v>6</v>
      </c>
      <c r="G29" s="538" t="s">
        <v>3897</v>
      </c>
      <c r="H29" s="538">
        <v>132</v>
      </c>
      <c r="I29" s="538">
        <v>318</v>
      </c>
      <c r="J29" s="538">
        <v>18</v>
      </c>
      <c r="K29" s="538">
        <v>3</v>
      </c>
      <c r="L29" s="538">
        <v>47</v>
      </c>
      <c r="M29" s="538">
        <v>185</v>
      </c>
      <c r="N29" s="538">
        <v>3</v>
      </c>
      <c r="O29" s="538">
        <v>2</v>
      </c>
      <c r="P29" s="538">
        <v>10</v>
      </c>
      <c r="Q29" s="538">
        <v>124</v>
      </c>
      <c r="R29" s="538">
        <v>19</v>
      </c>
      <c r="S29" s="538">
        <v>9</v>
      </c>
      <c r="T29" s="538">
        <v>11</v>
      </c>
      <c r="U29" s="538">
        <v>2</v>
      </c>
      <c r="V29" s="823">
        <v>29</v>
      </c>
      <c r="W29" s="823">
        <v>14</v>
      </c>
      <c r="X29" s="823">
        <v>20</v>
      </c>
      <c r="Y29" s="821"/>
      <c r="Z29" s="821"/>
      <c r="AA29" s="821"/>
    </row>
    <row r="30" spans="1:27" ht="12" customHeight="1">
      <c r="A30" s="558"/>
      <c r="B30" s="402" t="s">
        <v>3925</v>
      </c>
      <c r="C30" s="338"/>
      <c r="D30" s="801">
        <v>3927</v>
      </c>
      <c r="E30" s="538">
        <v>26</v>
      </c>
      <c r="F30" s="538">
        <v>20</v>
      </c>
      <c r="G30" s="538">
        <v>3</v>
      </c>
      <c r="H30" s="538">
        <v>605</v>
      </c>
      <c r="I30" s="538">
        <v>1227</v>
      </c>
      <c r="J30" s="538">
        <v>96</v>
      </c>
      <c r="K30" s="538">
        <v>49</v>
      </c>
      <c r="L30" s="538">
        <v>207</v>
      </c>
      <c r="M30" s="538">
        <v>475</v>
      </c>
      <c r="N30" s="538">
        <v>46</v>
      </c>
      <c r="O30" s="538">
        <v>31</v>
      </c>
      <c r="P30" s="538">
        <v>80</v>
      </c>
      <c r="Q30" s="538">
        <v>191</v>
      </c>
      <c r="R30" s="538">
        <v>141</v>
      </c>
      <c r="S30" s="538">
        <v>84</v>
      </c>
      <c r="T30" s="538">
        <v>186</v>
      </c>
      <c r="U30" s="538">
        <v>19</v>
      </c>
      <c r="V30" s="823">
        <v>209</v>
      </c>
      <c r="W30" s="823">
        <v>173</v>
      </c>
      <c r="X30" s="823">
        <v>59</v>
      </c>
      <c r="Y30" s="821"/>
      <c r="Z30" s="821"/>
      <c r="AA30" s="821"/>
    </row>
    <row r="31" spans="1:27" ht="12" customHeight="1">
      <c r="A31" s="558"/>
      <c r="B31" s="402" t="s">
        <v>3926</v>
      </c>
      <c r="C31" s="338"/>
      <c r="D31" s="801">
        <v>5619</v>
      </c>
      <c r="E31" s="538">
        <v>43</v>
      </c>
      <c r="F31" s="538">
        <v>11</v>
      </c>
      <c r="G31" s="538">
        <v>2</v>
      </c>
      <c r="H31" s="538">
        <v>933</v>
      </c>
      <c r="I31" s="538">
        <v>1557</v>
      </c>
      <c r="J31" s="538">
        <v>119</v>
      </c>
      <c r="K31" s="538">
        <v>79</v>
      </c>
      <c r="L31" s="538">
        <v>287</v>
      </c>
      <c r="M31" s="538">
        <v>702</v>
      </c>
      <c r="N31" s="538">
        <v>83</v>
      </c>
      <c r="O31" s="538">
        <v>73</v>
      </c>
      <c r="P31" s="538">
        <v>147</v>
      </c>
      <c r="Q31" s="538">
        <v>153</v>
      </c>
      <c r="R31" s="538">
        <v>125</v>
      </c>
      <c r="S31" s="538">
        <v>150</v>
      </c>
      <c r="T31" s="538">
        <v>402</v>
      </c>
      <c r="U31" s="538">
        <v>36</v>
      </c>
      <c r="V31" s="823">
        <v>346</v>
      </c>
      <c r="W31" s="823">
        <v>295</v>
      </c>
      <c r="X31" s="823">
        <v>76</v>
      </c>
      <c r="Y31" s="821"/>
      <c r="Z31" s="821"/>
      <c r="AA31" s="821"/>
    </row>
    <row r="32" spans="1:27" ht="12" customHeight="1">
      <c r="A32" s="558"/>
      <c r="B32" s="402" t="s">
        <v>3927</v>
      </c>
      <c r="C32" s="338"/>
      <c r="D32" s="801">
        <v>6224</v>
      </c>
      <c r="E32" s="538">
        <v>38</v>
      </c>
      <c r="F32" s="538">
        <v>12</v>
      </c>
      <c r="G32" s="538">
        <v>3</v>
      </c>
      <c r="H32" s="538">
        <v>1079</v>
      </c>
      <c r="I32" s="538">
        <v>1724</v>
      </c>
      <c r="J32" s="538">
        <v>135</v>
      </c>
      <c r="K32" s="538">
        <v>58</v>
      </c>
      <c r="L32" s="538">
        <v>359</v>
      </c>
      <c r="M32" s="538">
        <v>696</v>
      </c>
      <c r="N32" s="538">
        <v>65</v>
      </c>
      <c r="O32" s="538">
        <v>80</v>
      </c>
      <c r="P32" s="538">
        <v>182</v>
      </c>
      <c r="Q32" s="538">
        <v>130</v>
      </c>
      <c r="R32" s="538">
        <v>126</v>
      </c>
      <c r="S32" s="538">
        <v>169</v>
      </c>
      <c r="T32" s="538">
        <v>424</v>
      </c>
      <c r="U32" s="538">
        <v>51</v>
      </c>
      <c r="V32" s="823">
        <v>483</v>
      </c>
      <c r="W32" s="823">
        <v>329</v>
      </c>
      <c r="X32" s="823">
        <v>81</v>
      </c>
      <c r="Y32" s="821"/>
      <c r="Z32" s="821"/>
      <c r="AA32" s="821"/>
    </row>
    <row r="33" spans="1:27" ht="12" customHeight="1">
      <c r="A33" s="558"/>
      <c r="B33" s="402" t="s">
        <v>3928</v>
      </c>
      <c r="C33" s="338"/>
      <c r="D33" s="801">
        <v>6848</v>
      </c>
      <c r="E33" s="538">
        <v>44</v>
      </c>
      <c r="F33" s="538">
        <v>11</v>
      </c>
      <c r="G33" s="538">
        <v>6</v>
      </c>
      <c r="H33" s="538">
        <v>1240</v>
      </c>
      <c r="I33" s="538">
        <v>1808</v>
      </c>
      <c r="J33" s="538">
        <v>108</v>
      </c>
      <c r="K33" s="538">
        <v>86</v>
      </c>
      <c r="L33" s="538">
        <v>468</v>
      </c>
      <c r="M33" s="538">
        <v>822</v>
      </c>
      <c r="N33" s="538">
        <v>59</v>
      </c>
      <c r="O33" s="538">
        <v>84</v>
      </c>
      <c r="P33" s="538">
        <v>208</v>
      </c>
      <c r="Q33" s="538">
        <v>163</v>
      </c>
      <c r="R33" s="538">
        <v>154</v>
      </c>
      <c r="S33" s="538">
        <v>177</v>
      </c>
      <c r="T33" s="538">
        <v>425</v>
      </c>
      <c r="U33" s="538">
        <v>54</v>
      </c>
      <c r="V33" s="823">
        <v>587</v>
      </c>
      <c r="W33" s="823">
        <v>268</v>
      </c>
      <c r="X33" s="823">
        <v>76</v>
      </c>
      <c r="Y33" s="821"/>
      <c r="Z33" s="821"/>
      <c r="AA33" s="821"/>
    </row>
    <row r="34" spans="1:27" ht="12" customHeight="1">
      <c r="A34" s="558"/>
      <c r="B34" s="402" t="s">
        <v>3929</v>
      </c>
      <c r="C34" s="338"/>
      <c r="D34" s="801">
        <v>8145</v>
      </c>
      <c r="E34" s="538">
        <v>58</v>
      </c>
      <c r="F34" s="538">
        <v>10</v>
      </c>
      <c r="G34" s="538">
        <v>4</v>
      </c>
      <c r="H34" s="538">
        <v>1541</v>
      </c>
      <c r="I34" s="538">
        <v>2128</v>
      </c>
      <c r="J34" s="538">
        <v>170</v>
      </c>
      <c r="K34" s="538">
        <v>121</v>
      </c>
      <c r="L34" s="538">
        <v>581</v>
      </c>
      <c r="M34" s="538">
        <v>1012</v>
      </c>
      <c r="N34" s="538">
        <v>67</v>
      </c>
      <c r="O34" s="538">
        <v>101</v>
      </c>
      <c r="P34" s="538">
        <v>234</v>
      </c>
      <c r="Q34" s="538">
        <v>142</v>
      </c>
      <c r="R34" s="538">
        <v>158</v>
      </c>
      <c r="S34" s="538">
        <v>223</v>
      </c>
      <c r="T34" s="538">
        <v>459</v>
      </c>
      <c r="U34" s="538">
        <v>51</v>
      </c>
      <c r="V34" s="823">
        <v>616</v>
      </c>
      <c r="W34" s="823">
        <v>350</v>
      </c>
      <c r="X34" s="823">
        <v>119</v>
      </c>
      <c r="Y34" s="821"/>
      <c r="Z34" s="821"/>
      <c r="AA34" s="821"/>
    </row>
    <row r="35" spans="1:27" ht="12" customHeight="1">
      <c r="A35" s="558"/>
      <c r="B35" s="402" t="s">
        <v>3930</v>
      </c>
      <c r="C35" s="338"/>
      <c r="D35" s="801">
        <v>9295</v>
      </c>
      <c r="E35" s="538">
        <v>51</v>
      </c>
      <c r="F35" s="538">
        <v>7</v>
      </c>
      <c r="G35" s="538">
        <v>11</v>
      </c>
      <c r="H35" s="538">
        <v>1758</v>
      </c>
      <c r="I35" s="538">
        <v>2486</v>
      </c>
      <c r="J35" s="538">
        <v>202</v>
      </c>
      <c r="K35" s="538">
        <v>129</v>
      </c>
      <c r="L35" s="538">
        <v>792</v>
      </c>
      <c r="M35" s="538">
        <v>989</v>
      </c>
      <c r="N35" s="538">
        <v>120</v>
      </c>
      <c r="O35" s="538">
        <v>116</v>
      </c>
      <c r="P35" s="538">
        <v>267</v>
      </c>
      <c r="Q35" s="538">
        <v>174</v>
      </c>
      <c r="R35" s="538">
        <v>149</v>
      </c>
      <c r="S35" s="538">
        <v>298</v>
      </c>
      <c r="T35" s="538">
        <v>438</v>
      </c>
      <c r="U35" s="538">
        <v>71</v>
      </c>
      <c r="V35" s="823">
        <v>714</v>
      </c>
      <c r="W35" s="823">
        <v>413</v>
      </c>
      <c r="X35" s="823">
        <v>110</v>
      </c>
      <c r="Y35" s="821"/>
      <c r="Z35" s="821"/>
      <c r="AA35" s="821"/>
    </row>
    <row r="36" spans="1:27" ht="12" customHeight="1">
      <c r="A36" s="558"/>
      <c r="B36" s="402" t="s">
        <v>3931</v>
      </c>
      <c r="C36" s="338"/>
      <c r="D36" s="801">
        <v>8346</v>
      </c>
      <c r="E36" s="538">
        <v>41</v>
      </c>
      <c r="F36" s="538">
        <v>12</v>
      </c>
      <c r="G36" s="538">
        <v>5</v>
      </c>
      <c r="H36" s="538">
        <v>1434</v>
      </c>
      <c r="I36" s="538">
        <v>2298</v>
      </c>
      <c r="J36" s="538">
        <v>199</v>
      </c>
      <c r="K36" s="538">
        <v>132</v>
      </c>
      <c r="L36" s="538">
        <v>788</v>
      </c>
      <c r="M36" s="538">
        <v>834</v>
      </c>
      <c r="N36" s="538">
        <v>116</v>
      </c>
      <c r="O36" s="538">
        <v>107</v>
      </c>
      <c r="P36" s="538">
        <v>259</v>
      </c>
      <c r="Q36" s="538">
        <v>147</v>
      </c>
      <c r="R36" s="538">
        <v>132</v>
      </c>
      <c r="S36" s="538">
        <v>388</v>
      </c>
      <c r="T36" s="538">
        <v>308</v>
      </c>
      <c r="U36" s="538">
        <v>55</v>
      </c>
      <c r="V36" s="823">
        <v>707</v>
      </c>
      <c r="W36" s="823">
        <v>291</v>
      </c>
      <c r="X36" s="823">
        <v>93</v>
      </c>
      <c r="Y36" s="821"/>
      <c r="Z36" s="821"/>
      <c r="AA36" s="821"/>
    </row>
    <row r="37" spans="1:27" ht="12" customHeight="1">
      <c r="A37" s="558"/>
      <c r="B37" s="402" t="s">
        <v>3932</v>
      </c>
      <c r="C37" s="338"/>
      <c r="D37" s="801">
        <v>8160</v>
      </c>
      <c r="E37" s="538">
        <v>57</v>
      </c>
      <c r="F37" s="538">
        <v>11</v>
      </c>
      <c r="G37" s="538">
        <v>11</v>
      </c>
      <c r="H37" s="538">
        <v>1436</v>
      </c>
      <c r="I37" s="538">
        <v>1992</v>
      </c>
      <c r="J37" s="538">
        <v>181</v>
      </c>
      <c r="K37" s="538">
        <v>107</v>
      </c>
      <c r="L37" s="538">
        <v>804</v>
      </c>
      <c r="M37" s="538">
        <v>787</v>
      </c>
      <c r="N37" s="538">
        <v>128</v>
      </c>
      <c r="O37" s="538">
        <v>104</v>
      </c>
      <c r="P37" s="538">
        <v>275</v>
      </c>
      <c r="Q37" s="538">
        <v>113</v>
      </c>
      <c r="R37" s="538">
        <v>134</v>
      </c>
      <c r="S37" s="538">
        <v>423</v>
      </c>
      <c r="T37" s="538">
        <v>352</v>
      </c>
      <c r="U37" s="538">
        <v>80</v>
      </c>
      <c r="V37" s="823">
        <v>782</v>
      </c>
      <c r="W37" s="823">
        <v>270</v>
      </c>
      <c r="X37" s="823">
        <v>113</v>
      </c>
      <c r="Y37" s="821"/>
      <c r="Z37" s="821"/>
      <c r="AA37" s="821"/>
    </row>
    <row r="38" spans="1:27" ht="12" customHeight="1">
      <c r="A38" s="558"/>
      <c r="B38" s="402" t="s">
        <v>3933</v>
      </c>
      <c r="C38" s="338"/>
      <c r="D38" s="801">
        <v>7512</v>
      </c>
      <c r="E38" s="538">
        <v>90</v>
      </c>
      <c r="F38" s="538">
        <v>19</v>
      </c>
      <c r="G38" s="538">
        <v>8</v>
      </c>
      <c r="H38" s="538">
        <v>1545</v>
      </c>
      <c r="I38" s="538">
        <v>1387</v>
      </c>
      <c r="J38" s="538">
        <v>100</v>
      </c>
      <c r="K38" s="538">
        <v>78</v>
      </c>
      <c r="L38" s="538">
        <v>780</v>
      </c>
      <c r="M38" s="538">
        <v>786</v>
      </c>
      <c r="N38" s="538">
        <v>102</v>
      </c>
      <c r="O38" s="538">
        <v>121</v>
      </c>
      <c r="P38" s="538">
        <v>304</v>
      </c>
      <c r="Q38" s="538">
        <v>177</v>
      </c>
      <c r="R38" s="538">
        <v>160</v>
      </c>
      <c r="S38" s="538">
        <v>307</v>
      </c>
      <c r="T38" s="538">
        <v>396</v>
      </c>
      <c r="U38" s="538">
        <v>70</v>
      </c>
      <c r="V38" s="823">
        <v>781</v>
      </c>
      <c r="W38" s="823">
        <v>224</v>
      </c>
      <c r="X38" s="823">
        <v>77</v>
      </c>
      <c r="Y38" s="821"/>
      <c r="Z38" s="821"/>
      <c r="AA38" s="821"/>
    </row>
    <row r="39" spans="1:27" ht="12" customHeight="1">
      <c r="A39" s="558"/>
      <c r="B39" s="402" t="s">
        <v>3934</v>
      </c>
      <c r="C39" s="338"/>
      <c r="D39" s="801">
        <v>5302</v>
      </c>
      <c r="E39" s="538">
        <v>77</v>
      </c>
      <c r="F39" s="538">
        <v>32</v>
      </c>
      <c r="G39" s="538">
        <v>11</v>
      </c>
      <c r="H39" s="538">
        <v>1212</v>
      </c>
      <c r="I39" s="538">
        <v>732</v>
      </c>
      <c r="J39" s="538">
        <v>40</v>
      </c>
      <c r="K39" s="538">
        <v>27</v>
      </c>
      <c r="L39" s="538">
        <v>539</v>
      </c>
      <c r="M39" s="538">
        <v>610</v>
      </c>
      <c r="N39" s="538">
        <v>63</v>
      </c>
      <c r="O39" s="538">
        <v>91</v>
      </c>
      <c r="P39" s="538">
        <v>210</v>
      </c>
      <c r="Q39" s="538">
        <v>153</v>
      </c>
      <c r="R39" s="538">
        <v>118</v>
      </c>
      <c r="S39" s="538">
        <v>182</v>
      </c>
      <c r="T39" s="538">
        <v>375</v>
      </c>
      <c r="U39" s="538">
        <v>27</v>
      </c>
      <c r="V39" s="823">
        <v>655</v>
      </c>
      <c r="W39" s="823">
        <v>91</v>
      </c>
      <c r="X39" s="823">
        <v>57</v>
      </c>
      <c r="Y39" s="821"/>
      <c r="Z39" s="821"/>
      <c r="AA39" s="821"/>
    </row>
    <row r="40" spans="1:27" ht="12" customHeight="1">
      <c r="A40" s="558"/>
      <c r="B40" s="402" t="s">
        <v>3935</v>
      </c>
      <c r="C40" s="338"/>
      <c r="D40" s="801">
        <v>2986</v>
      </c>
      <c r="E40" s="538">
        <v>62</v>
      </c>
      <c r="F40" s="538">
        <v>16</v>
      </c>
      <c r="G40" s="538">
        <v>4</v>
      </c>
      <c r="H40" s="538">
        <v>594</v>
      </c>
      <c r="I40" s="538">
        <v>358</v>
      </c>
      <c r="J40" s="538">
        <v>12</v>
      </c>
      <c r="K40" s="538">
        <v>12</v>
      </c>
      <c r="L40" s="538">
        <v>293</v>
      </c>
      <c r="M40" s="538">
        <v>373</v>
      </c>
      <c r="N40" s="538">
        <v>39</v>
      </c>
      <c r="O40" s="538">
        <v>81</v>
      </c>
      <c r="P40" s="538">
        <v>80</v>
      </c>
      <c r="Q40" s="538">
        <v>90</v>
      </c>
      <c r="R40" s="538">
        <v>87</v>
      </c>
      <c r="S40" s="538">
        <v>124</v>
      </c>
      <c r="T40" s="538">
        <v>272</v>
      </c>
      <c r="U40" s="538">
        <v>5</v>
      </c>
      <c r="V40" s="823">
        <v>405</v>
      </c>
      <c r="W40" s="823">
        <v>35</v>
      </c>
      <c r="X40" s="823">
        <v>44</v>
      </c>
      <c r="Y40" s="821"/>
      <c r="Z40" s="821"/>
      <c r="AA40" s="821"/>
    </row>
    <row r="41" spans="1:27" ht="12" customHeight="1">
      <c r="A41" s="558"/>
      <c r="B41" s="402" t="s">
        <v>3936</v>
      </c>
      <c r="C41" s="338"/>
      <c r="D41" s="801">
        <v>874</v>
      </c>
      <c r="E41" s="538">
        <v>24</v>
      </c>
      <c r="F41" s="538">
        <v>5</v>
      </c>
      <c r="G41" s="538">
        <v>3</v>
      </c>
      <c r="H41" s="538">
        <v>151</v>
      </c>
      <c r="I41" s="538">
        <v>113</v>
      </c>
      <c r="J41" s="538">
        <v>4</v>
      </c>
      <c r="K41" s="538">
        <v>6</v>
      </c>
      <c r="L41" s="538">
        <v>66</v>
      </c>
      <c r="M41" s="538">
        <v>159</v>
      </c>
      <c r="N41" s="538">
        <v>4</v>
      </c>
      <c r="O41" s="538">
        <v>37</v>
      </c>
      <c r="P41" s="538">
        <v>21</v>
      </c>
      <c r="Q41" s="538">
        <v>27</v>
      </c>
      <c r="R41" s="538">
        <v>28</v>
      </c>
      <c r="S41" s="538">
        <v>30</v>
      </c>
      <c r="T41" s="538">
        <v>67</v>
      </c>
      <c r="U41" s="538">
        <v>1</v>
      </c>
      <c r="V41" s="823">
        <v>96</v>
      </c>
      <c r="W41" s="823">
        <v>17</v>
      </c>
      <c r="X41" s="823">
        <v>15</v>
      </c>
      <c r="Y41" s="821"/>
      <c r="Z41" s="821"/>
      <c r="AA41" s="821"/>
    </row>
    <row r="42" spans="1:27" ht="12" customHeight="1">
      <c r="A42" s="558"/>
      <c r="B42" s="402" t="s">
        <v>3937</v>
      </c>
      <c r="C42" s="338"/>
      <c r="D42" s="801">
        <v>256</v>
      </c>
      <c r="E42" s="538">
        <v>6</v>
      </c>
      <c r="F42" s="538">
        <v>2</v>
      </c>
      <c r="G42" s="538" t="s">
        <v>3897</v>
      </c>
      <c r="H42" s="538">
        <v>39</v>
      </c>
      <c r="I42" s="538">
        <v>35</v>
      </c>
      <c r="J42" s="538" t="s">
        <v>3897</v>
      </c>
      <c r="K42" s="538">
        <v>1</v>
      </c>
      <c r="L42" s="538">
        <v>4</v>
      </c>
      <c r="M42" s="538">
        <v>54</v>
      </c>
      <c r="N42" s="538">
        <v>3</v>
      </c>
      <c r="O42" s="538">
        <v>17</v>
      </c>
      <c r="P42" s="538">
        <v>8</v>
      </c>
      <c r="Q42" s="538">
        <v>8</v>
      </c>
      <c r="R42" s="538">
        <v>5</v>
      </c>
      <c r="S42" s="538">
        <v>6</v>
      </c>
      <c r="T42" s="538">
        <v>35</v>
      </c>
      <c r="U42" s="538">
        <v>1</v>
      </c>
      <c r="V42" s="823">
        <v>24</v>
      </c>
      <c r="W42" s="823">
        <v>3</v>
      </c>
      <c r="X42" s="823">
        <v>5</v>
      </c>
      <c r="Y42" s="821"/>
      <c r="Z42" s="821"/>
      <c r="AA42" s="821"/>
    </row>
    <row r="43" spans="1:27" ht="12" customHeight="1">
      <c r="A43" s="558"/>
      <c r="B43" s="402" t="s">
        <v>4239</v>
      </c>
      <c r="C43" s="338"/>
      <c r="D43" s="801">
        <v>114</v>
      </c>
      <c r="E43" s="538">
        <v>5</v>
      </c>
      <c r="F43" s="538">
        <v>0</v>
      </c>
      <c r="G43" s="538">
        <v>0</v>
      </c>
      <c r="H43" s="538">
        <v>15</v>
      </c>
      <c r="I43" s="538">
        <v>13</v>
      </c>
      <c r="J43" s="538">
        <v>0</v>
      </c>
      <c r="K43" s="538">
        <v>1</v>
      </c>
      <c r="L43" s="538">
        <v>2</v>
      </c>
      <c r="M43" s="538">
        <v>26</v>
      </c>
      <c r="N43" s="538">
        <v>2</v>
      </c>
      <c r="O43" s="538">
        <v>13</v>
      </c>
      <c r="P43" s="538">
        <v>5</v>
      </c>
      <c r="Q43" s="538">
        <v>1</v>
      </c>
      <c r="R43" s="538">
        <v>2</v>
      </c>
      <c r="S43" s="538">
        <v>4</v>
      </c>
      <c r="T43" s="538">
        <v>8</v>
      </c>
      <c r="U43" s="538">
        <v>0</v>
      </c>
      <c r="V43" s="823">
        <v>13</v>
      </c>
      <c r="W43" s="823">
        <v>2</v>
      </c>
      <c r="X43" s="823">
        <v>2</v>
      </c>
      <c r="Y43" s="821"/>
      <c r="Z43" s="821"/>
      <c r="AA43" s="821"/>
    </row>
    <row r="44" spans="1:27" ht="12" customHeight="1">
      <c r="A44" s="558" t="s">
        <v>4019</v>
      </c>
      <c r="B44" s="402"/>
      <c r="C44" s="338"/>
      <c r="D44" s="801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8"/>
      <c r="V44" s="823"/>
      <c r="W44" s="823"/>
      <c r="X44" s="823"/>
      <c r="Y44" s="821"/>
      <c r="Z44" s="821"/>
      <c r="AA44" s="821"/>
    </row>
    <row r="45" spans="1:27" ht="12" customHeight="1">
      <c r="A45" s="558"/>
      <c r="B45" s="402" t="s">
        <v>4276</v>
      </c>
      <c r="C45" s="338" t="s">
        <v>4275</v>
      </c>
      <c r="D45" s="801">
        <f>SUM(D29:D38)</f>
        <v>65033</v>
      </c>
      <c r="E45" s="538">
        <f t="shared" ref="E45:X45" si="4">SUM(E29:E38)</f>
        <v>453</v>
      </c>
      <c r="F45" s="538">
        <f t="shared" si="4"/>
        <v>119</v>
      </c>
      <c r="G45" s="538">
        <f t="shared" si="4"/>
        <v>53</v>
      </c>
      <c r="H45" s="538">
        <f t="shared" si="4"/>
        <v>11703</v>
      </c>
      <c r="I45" s="538">
        <f t="shared" si="4"/>
        <v>16925</v>
      </c>
      <c r="J45" s="538">
        <f t="shared" si="4"/>
        <v>1328</v>
      </c>
      <c r="K45" s="538">
        <f t="shared" si="4"/>
        <v>842</v>
      </c>
      <c r="L45" s="538">
        <f t="shared" si="4"/>
        <v>5113</v>
      </c>
      <c r="M45" s="538">
        <f t="shared" si="4"/>
        <v>7288</v>
      </c>
      <c r="N45" s="538">
        <f t="shared" si="4"/>
        <v>789</v>
      </c>
      <c r="O45" s="538">
        <f t="shared" si="4"/>
        <v>819</v>
      </c>
      <c r="P45" s="538">
        <f t="shared" si="4"/>
        <v>1966</v>
      </c>
      <c r="Q45" s="538">
        <f t="shared" si="4"/>
        <v>1514</v>
      </c>
      <c r="R45" s="538">
        <f t="shared" si="4"/>
        <v>1298</v>
      </c>
      <c r="S45" s="538">
        <f t="shared" si="4"/>
        <v>2228</v>
      </c>
      <c r="T45" s="538">
        <f t="shared" si="4"/>
        <v>3401</v>
      </c>
      <c r="U45" s="538">
        <f t="shared" si="4"/>
        <v>489</v>
      </c>
      <c r="V45" s="538">
        <f t="shared" si="4"/>
        <v>5254</v>
      </c>
      <c r="W45" s="538">
        <f t="shared" si="4"/>
        <v>2627</v>
      </c>
      <c r="X45" s="538">
        <f t="shared" si="4"/>
        <v>824</v>
      </c>
      <c r="Y45" s="821"/>
      <c r="Z45" s="821"/>
      <c r="AA45" s="821"/>
    </row>
    <row r="46" spans="1:27" ht="12" customHeight="1">
      <c r="A46" s="558"/>
      <c r="B46" s="402" t="s">
        <v>4277</v>
      </c>
      <c r="C46" s="338"/>
      <c r="D46" s="801">
        <f>SUM(D39:D43)</f>
        <v>9532</v>
      </c>
      <c r="E46" s="538">
        <f t="shared" ref="E46:X46" si="5">SUM(E39:E43)</f>
        <v>174</v>
      </c>
      <c r="F46" s="538">
        <f t="shared" si="5"/>
        <v>55</v>
      </c>
      <c r="G46" s="538">
        <f t="shared" si="5"/>
        <v>18</v>
      </c>
      <c r="H46" s="538">
        <f t="shared" si="5"/>
        <v>2011</v>
      </c>
      <c r="I46" s="538">
        <f t="shared" si="5"/>
        <v>1251</v>
      </c>
      <c r="J46" s="538">
        <f t="shared" si="5"/>
        <v>56</v>
      </c>
      <c r="K46" s="538">
        <f t="shared" si="5"/>
        <v>47</v>
      </c>
      <c r="L46" s="538">
        <f t="shared" si="5"/>
        <v>904</v>
      </c>
      <c r="M46" s="538">
        <f t="shared" si="5"/>
        <v>1222</v>
      </c>
      <c r="N46" s="538">
        <f t="shared" si="5"/>
        <v>111</v>
      </c>
      <c r="O46" s="538">
        <f t="shared" si="5"/>
        <v>239</v>
      </c>
      <c r="P46" s="538">
        <f t="shared" si="5"/>
        <v>324</v>
      </c>
      <c r="Q46" s="538">
        <f t="shared" si="5"/>
        <v>279</v>
      </c>
      <c r="R46" s="538">
        <f t="shared" si="5"/>
        <v>240</v>
      </c>
      <c r="S46" s="538">
        <f t="shared" si="5"/>
        <v>346</v>
      </c>
      <c r="T46" s="538">
        <f t="shared" si="5"/>
        <v>757</v>
      </c>
      <c r="U46" s="538">
        <f t="shared" si="5"/>
        <v>34</v>
      </c>
      <c r="V46" s="538">
        <f t="shared" si="5"/>
        <v>1193</v>
      </c>
      <c r="W46" s="538">
        <f t="shared" si="5"/>
        <v>148</v>
      </c>
      <c r="X46" s="538">
        <f t="shared" si="5"/>
        <v>123</v>
      </c>
      <c r="Y46" s="821"/>
      <c r="Z46" s="821"/>
      <c r="AA46" s="821"/>
    </row>
    <row r="47" spans="1:27" ht="12" customHeight="1">
      <c r="A47" s="558"/>
      <c r="B47" s="402" t="s">
        <v>4278</v>
      </c>
      <c r="C47" s="338" t="s">
        <v>4275</v>
      </c>
      <c r="D47" s="801">
        <f>SUM(D39:D40)</f>
        <v>8288</v>
      </c>
      <c r="E47" s="538">
        <f t="shared" ref="E47:X47" si="6">SUM(E39:E40)</f>
        <v>139</v>
      </c>
      <c r="F47" s="538">
        <f t="shared" si="6"/>
        <v>48</v>
      </c>
      <c r="G47" s="538">
        <f t="shared" si="6"/>
        <v>15</v>
      </c>
      <c r="H47" s="538">
        <f t="shared" si="6"/>
        <v>1806</v>
      </c>
      <c r="I47" s="538">
        <f t="shared" si="6"/>
        <v>1090</v>
      </c>
      <c r="J47" s="538">
        <f t="shared" si="6"/>
        <v>52</v>
      </c>
      <c r="K47" s="538">
        <f t="shared" si="6"/>
        <v>39</v>
      </c>
      <c r="L47" s="538">
        <f t="shared" si="6"/>
        <v>832</v>
      </c>
      <c r="M47" s="538">
        <f t="shared" si="6"/>
        <v>983</v>
      </c>
      <c r="N47" s="538">
        <f t="shared" si="6"/>
        <v>102</v>
      </c>
      <c r="O47" s="538">
        <f t="shared" si="6"/>
        <v>172</v>
      </c>
      <c r="P47" s="538">
        <f t="shared" si="6"/>
        <v>290</v>
      </c>
      <c r="Q47" s="538">
        <f t="shared" si="6"/>
        <v>243</v>
      </c>
      <c r="R47" s="538">
        <f t="shared" si="6"/>
        <v>205</v>
      </c>
      <c r="S47" s="538">
        <f t="shared" si="6"/>
        <v>306</v>
      </c>
      <c r="T47" s="538">
        <f t="shared" si="6"/>
        <v>647</v>
      </c>
      <c r="U47" s="538">
        <f t="shared" si="6"/>
        <v>32</v>
      </c>
      <c r="V47" s="538">
        <f t="shared" si="6"/>
        <v>1060</v>
      </c>
      <c r="W47" s="538">
        <f t="shared" si="6"/>
        <v>126</v>
      </c>
      <c r="X47" s="538">
        <f t="shared" si="6"/>
        <v>101</v>
      </c>
      <c r="Y47" s="821"/>
      <c r="Z47" s="821"/>
      <c r="AA47" s="821"/>
    </row>
    <row r="48" spans="1:27" ht="12" customHeight="1">
      <c r="A48" s="558"/>
      <c r="B48" s="402" t="s">
        <v>4279</v>
      </c>
      <c r="C48" s="338"/>
      <c r="D48" s="801">
        <f>SUM(D41:D43)</f>
        <v>1244</v>
      </c>
      <c r="E48" s="538">
        <f t="shared" ref="E48:X48" si="7">SUM(E41:E43)</f>
        <v>35</v>
      </c>
      <c r="F48" s="538">
        <f t="shared" si="7"/>
        <v>7</v>
      </c>
      <c r="G48" s="538">
        <f t="shared" si="7"/>
        <v>3</v>
      </c>
      <c r="H48" s="538">
        <f t="shared" si="7"/>
        <v>205</v>
      </c>
      <c r="I48" s="538">
        <f t="shared" si="7"/>
        <v>161</v>
      </c>
      <c r="J48" s="538">
        <f t="shared" si="7"/>
        <v>4</v>
      </c>
      <c r="K48" s="538">
        <f t="shared" si="7"/>
        <v>8</v>
      </c>
      <c r="L48" s="538">
        <f t="shared" si="7"/>
        <v>72</v>
      </c>
      <c r="M48" s="538">
        <f t="shared" si="7"/>
        <v>239</v>
      </c>
      <c r="N48" s="538">
        <f t="shared" si="7"/>
        <v>9</v>
      </c>
      <c r="O48" s="538">
        <f t="shared" si="7"/>
        <v>67</v>
      </c>
      <c r="P48" s="538">
        <f t="shared" si="7"/>
        <v>34</v>
      </c>
      <c r="Q48" s="538">
        <f t="shared" si="7"/>
        <v>36</v>
      </c>
      <c r="R48" s="538">
        <f t="shared" si="7"/>
        <v>35</v>
      </c>
      <c r="S48" s="538">
        <f t="shared" si="7"/>
        <v>40</v>
      </c>
      <c r="T48" s="538">
        <f t="shared" si="7"/>
        <v>110</v>
      </c>
      <c r="U48" s="538">
        <f t="shared" si="7"/>
        <v>2</v>
      </c>
      <c r="V48" s="538">
        <f t="shared" si="7"/>
        <v>133</v>
      </c>
      <c r="W48" s="538">
        <f t="shared" si="7"/>
        <v>22</v>
      </c>
      <c r="X48" s="538">
        <f t="shared" si="7"/>
        <v>22</v>
      </c>
      <c r="Y48" s="821"/>
      <c r="Z48" s="821"/>
      <c r="AA48" s="821"/>
    </row>
    <row r="49" spans="1:27" ht="3.75" customHeight="1">
      <c r="A49" s="338"/>
      <c r="B49" s="402"/>
      <c r="C49" s="432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823"/>
      <c r="W49" s="823"/>
      <c r="X49" s="823"/>
      <c r="Y49" s="821"/>
      <c r="Z49" s="821"/>
      <c r="AA49" s="821"/>
    </row>
    <row r="50" spans="1:27" s="824" customFormat="1" ht="12" customHeight="1">
      <c r="A50" s="797" t="s">
        <v>4281</v>
      </c>
      <c r="B50" s="748"/>
      <c r="C50" s="825"/>
      <c r="D50" s="800">
        <v>57552</v>
      </c>
      <c r="E50" s="800">
        <v>536</v>
      </c>
      <c r="F50" s="800">
        <v>36</v>
      </c>
      <c r="G50" s="800">
        <v>12</v>
      </c>
      <c r="H50" s="800">
        <v>2900</v>
      </c>
      <c r="I50" s="800">
        <v>6921</v>
      </c>
      <c r="J50" s="800">
        <v>195</v>
      </c>
      <c r="K50" s="800">
        <v>430</v>
      </c>
      <c r="L50" s="800">
        <v>1249</v>
      </c>
      <c r="M50" s="800">
        <v>11162</v>
      </c>
      <c r="N50" s="800">
        <v>1424</v>
      </c>
      <c r="O50" s="800">
        <v>779</v>
      </c>
      <c r="P50" s="800">
        <v>1154</v>
      </c>
      <c r="Q50" s="800">
        <v>4467</v>
      </c>
      <c r="R50" s="800">
        <v>2639</v>
      </c>
      <c r="S50" s="800">
        <v>3416</v>
      </c>
      <c r="T50" s="800">
        <v>15001</v>
      </c>
      <c r="U50" s="800">
        <v>363</v>
      </c>
      <c r="V50" s="800">
        <v>3007</v>
      </c>
      <c r="W50" s="800">
        <v>1136</v>
      </c>
      <c r="X50" s="800">
        <f>SUM(X51:X65)</f>
        <v>725</v>
      </c>
      <c r="Y50" s="821"/>
      <c r="Z50" s="822"/>
      <c r="AA50" s="822"/>
    </row>
    <row r="51" spans="1:27" ht="12" customHeight="1">
      <c r="A51" s="558"/>
      <c r="B51" s="402" t="s">
        <v>4274</v>
      </c>
      <c r="C51" s="432" t="s">
        <v>4275</v>
      </c>
      <c r="D51" s="538">
        <v>736</v>
      </c>
      <c r="E51" s="538">
        <v>15</v>
      </c>
      <c r="F51" s="538" t="s">
        <v>3897</v>
      </c>
      <c r="G51" s="538" t="s">
        <v>3897</v>
      </c>
      <c r="H51" s="538">
        <v>22</v>
      </c>
      <c r="I51" s="538">
        <v>112</v>
      </c>
      <c r="J51" s="538">
        <v>1</v>
      </c>
      <c r="K51" s="538">
        <v>1</v>
      </c>
      <c r="L51" s="538">
        <v>12</v>
      </c>
      <c r="M51" s="538">
        <v>212</v>
      </c>
      <c r="N51" s="538">
        <v>4</v>
      </c>
      <c r="O51" s="538">
        <v>7</v>
      </c>
      <c r="P51" s="538">
        <v>7</v>
      </c>
      <c r="Q51" s="538">
        <v>165</v>
      </c>
      <c r="R51" s="538">
        <v>60</v>
      </c>
      <c r="S51" s="538">
        <v>10</v>
      </c>
      <c r="T51" s="538">
        <v>57</v>
      </c>
      <c r="U51" s="538">
        <v>16</v>
      </c>
      <c r="V51" s="823">
        <v>8</v>
      </c>
      <c r="W51" s="823">
        <v>6</v>
      </c>
      <c r="X51" s="823">
        <v>21</v>
      </c>
      <c r="Y51" s="821"/>
      <c r="Z51" s="821"/>
      <c r="AA51" s="821"/>
    </row>
    <row r="52" spans="1:27" ht="12" customHeight="1">
      <c r="A52" s="558"/>
      <c r="B52" s="402" t="s">
        <v>3925</v>
      </c>
      <c r="C52" s="338"/>
      <c r="D52" s="801">
        <v>3324</v>
      </c>
      <c r="E52" s="538">
        <v>28</v>
      </c>
      <c r="F52" s="538">
        <v>1</v>
      </c>
      <c r="G52" s="538" t="s">
        <v>3897</v>
      </c>
      <c r="H52" s="538">
        <v>99</v>
      </c>
      <c r="I52" s="538">
        <v>397</v>
      </c>
      <c r="J52" s="538">
        <v>11</v>
      </c>
      <c r="K52" s="538">
        <v>27</v>
      </c>
      <c r="L52" s="538">
        <v>63</v>
      </c>
      <c r="M52" s="538">
        <v>718</v>
      </c>
      <c r="N52" s="538">
        <v>89</v>
      </c>
      <c r="O52" s="538">
        <v>48</v>
      </c>
      <c r="P52" s="538">
        <v>62</v>
      </c>
      <c r="Q52" s="538">
        <v>306</v>
      </c>
      <c r="R52" s="538">
        <v>214</v>
      </c>
      <c r="S52" s="538">
        <v>242</v>
      </c>
      <c r="T52" s="538">
        <v>767</v>
      </c>
      <c r="U52" s="538">
        <v>28</v>
      </c>
      <c r="V52" s="823">
        <v>74</v>
      </c>
      <c r="W52" s="823">
        <v>92</v>
      </c>
      <c r="X52" s="823">
        <v>58</v>
      </c>
      <c r="Y52" s="821"/>
      <c r="Z52" s="821"/>
      <c r="AA52" s="821"/>
    </row>
    <row r="53" spans="1:27" ht="12" customHeight="1">
      <c r="A53" s="558"/>
      <c r="B53" s="402" t="s">
        <v>3926</v>
      </c>
      <c r="C53" s="338"/>
      <c r="D53" s="801">
        <v>4423</v>
      </c>
      <c r="E53" s="538">
        <v>32</v>
      </c>
      <c r="F53" s="538">
        <v>2</v>
      </c>
      <c r="G53" s="538" t="s">
        <v>3897</v>
      </c>
      <c r="H53" s="538">
        <v>160</v>
      </c>
      <c r="I53" s="538">
        <v>513</v>
      </c>
      <c r="J53" s="538">
        <v>18</v>
      </c>
      <c r="K53" s="538">
        <v>46</v>
      </c>
      <c r="L53" s="538">
        <v>73</v>
      </c>
      <c r="M53" s="538">
        <v>837</v>
      </c>
      <c r="N53" s="538">
        <v>168</v>
      </c>
      <c r="O53" s="538">
        <v>44</v>
      </c>
      <c r="P53" s="538">
        <v>101</v>
      </c>
      <c r="Q53" s="538">
        <v>285</v>
      </c>
      <c r="R53" s="538">
        <v>239</v>
      </c>
      <c r="S53" s="538">
        <v>321</v>
      </c>
      <c r="T53" s="538">
        <v>1178</v>
      </c>
      <c r="U53" s="538">
        <v>36</v>
      </c>
      <c r="V53" s="823">
        <v>164</v>
      </c>
      <c r="W53" s="823">
        <v>142</v>
      </c>
      <c r="X53" s="823">
        <v>64</v>
      </c>
      <c r="Y53" s="821"/>
      <c r="Z53" s="821"/>
      <c r="AA53" s="821"/>
    </row>
    <row r="54" spans="1:27" ht="12" customHeight="1">
      <c r="A54" s="558"/>
      <c r="B54" s="402" t="s">
        <v>3927</v>
      </c>
      <c r="C54" s="338"/>
      <c r="D54" s="801">
        <v>4547</v>
      </c>
      <c r="E54" s="538">
        <v>32</v>
      </c>
      <c r="F54" s="538">
        <v>2</v>
      </c>
      <c r="G54" s="538" t="s">
        <v>3897</v>
      </c>
      <c r="H54" s="538">
        <v>216</v>
      </c>
      <c r="I54" s="538">
        <v>567</v>
      </c>
      <c r="J54" s="538">
        <v>27</v>
      </c>
      <c r="K54" s="538">
        <v>44</v>
      </c>
      <c r="L54" s="538">
        <v>75</v>
      </c>
      <c r="M54" s="538">
        <v>842</v>
      </c>
      <c r="N54" s="538">
        <v>115</v>
      </c>
      <c r="O54" s="538">
        <v>57</v>
      </c>
      <c r="P54" s="538">
        <v>97</v>
      </c>
      <c r="Q54" s="538">
        <v>299</v>
      </c>
      <c r="R54" s="538">
        <v>242</v>
      </c>
      <c r="S54" s="538">
        <v>272</v>
      </c>
      <c r="T54" s="538">
        <v>1268</v>
      </c>
      <c r="U54" s="538">
        <v>29</v>
      </c>
      <c r="V54" s="823">
        <v>183</v>
      </c>
      <c r="W54" s="823">
        <v>118</v>
      </c>
      <c r="X54" s="823">
        <v>62</v>
      </c>
      <c r="Y54" s="821"/>
      <c r="Z54" s="821"/>
      <c r="AA54" s="821"/>
    </row>
    <row r="55" spans="1:27" ht="12" customHeight="1">
      <c r="A55" s="558"/>
      <c r="B55" s="402" t="s">
        <v>3928</v>
      </c>
      <c r="C55" s="338"/>
      <c r="D55" s="801">
        <v>5389</v>
      </c>
      <c r="E55" s="538">
        <v>39</v>
      </c>
      <c r="F55" s="538">
        <v>3</v>
      </c>
      <c r="G55" s="538">
        <v>1</v>
      </c>
      <c r="H55" s="538">
        <v>273</v>
      </c>
      <c r="I55" s="538">
        <v>684</v>
      </c>
      <c r="J55" s="538">
        <v>21</v>
      </c>
      <c r="K55" s="538">
        <v>63</v>
      </c>
      <c r="L55" s="538">
        <v>96</v>
      </c>
      <c r="M55" s="538">
        <v>1009</v>
      </c>
      <c r="N55" s="538">
        <v>102</v>
      </c>
      <c r="O55" s="538">
        <v>76</v>
      </c>
      <c r="P55" s="538">
        <v>107</v>
      </c>
      <c r="Q55" s="538">
        <v>361</v>
      </c>
      <c r="R55" s="538">
        <v>303</v>
      </c>
      <c r="S55" s="538">
        <v>305</v>
      </c>
      <c r="T55" s="538">
        <v>1468</v>
      </c>
      <c r="U55" s="538">
        <v>40</v>
      </c>
      <c r="V55" s="823">
        <v>227</v>
      </c>
      <c r="W55" s="823">
        <v>129</v>
      </c>
      <c r="X55" s="823">
        <v>82</v>
      </c>
      <c r="Y55" s="821"/>
      <c r="Z55" s="821"/>
      <c r="AA55" s="821"/>
    </row>
    <row r="56" spans="1:27" ht="12" customHeight="1">
      <c r="A56" s="558"/>
      <c r="B56" s="402" t="s">
        <v>3929</v>
      </c>
      <c r="C56" s="338"/>
      <c r="D56" s="801">
        <v>6630</v>
      </c>
      <c r="E56" s="538">
        <v>47</v>
      </c>
      <c r="F56" s="538">
        <v>3</v>
      </c>
      <c r="G56" s="538">
        <v>2</v>
      </c>
      <c r="H56" s="538">
        <v>355</v>
      </c>
      <c r="I56" s="538">
        <v>863</v>
      </c>
      <c r="J56" s="538">
        <v>24</v>
      </c>
      <c r="K56" s="538">
        <v>61</v>
      </c>
      <c r="L56" s="538">
        <v>163</v>
      </c>
      <c r="M56" s="538">
        <v>1139</v>
      </c>
      <c r="N56" s="538">
        <v>144</v>
      </c>
      <c r="O56" s="538">
        <v>84</v>
      </c>
      <c r="P56" s="538">
        <v>173</v>
      </c>
      <c r="Q56" s="538">
        <v>474</v>
      </c>
      <c r="R56" s="538">
        <v>247</v>
      </c>
      <c r="S56" s="538">
        <v>452</v>
      </c>
      <c r="T56" s="538">
        <v>1829</v>
      </c>
      <c r="U56" s="538">
        <v>30</v>
      </c>
      <c r="V56" s="823">
        <v>308</v>
      </c>
      <c r="W56" s="823">
        <v>144</v>
      </c>
      <c r="X56" s="823">
        <v>88</v>
      </c>
      <c r="Y56" s="821"/>
      <c r="Z56" s="821"/>
      <c r="AA56" s="821"/>
    </row>
    <row r="57" spans="1:27" ht="12" customHeight="1">
      <c r="A57" s="558"/>
      <c r="B57" s="402" t="s">
        <v>3930</v>
      </c>
      <c r="C57" s="338"/>
      <c r="D57" s="801">
        <v>7536</v>
      </c>
      <c r="E57" s="538">
        <v>57</v>
      </c>
      <c r="F57" s="538">
        <v>4</v>
      </c>
      <c r="G57" s="538" t="s">
        <v>3897</v>
      </c>
      <c r="H57" s="538">
        <v>441</v>
      </c>
      <c r="I57" s="538">
        <v>1042</v>
      </c>
      <c r="J57" s="538">
        <v>43</v>
      </c>
      <c r="K57" s="538">
        <v>70</v>
      </c>
      <c r="L57" s="538">
        <v>210</v>
      </c>
      <c r="M57" s="538">
        <v>1414</v>
      </c>
      <c r="N57" s="538">
        <v>191</v>
      </c>
      <c r="O57" s="538">
        <v>90</v>
      </c>
      <c r="P57" s="538">
        <v>183</v>
      </c>
      <c r="Q57" s="538">
        <v>548</v>
      </c>
      <c r="R57" s="538">
        <v>233</v>
      </c>
      <c r="S57" s="538">
        <v>525</v>
      </c>
      <c r="T57" s="538">
        <v>1832</v>
      </c>
      <c r="U57" s="538">
        <v>44</v>
      </c>
      <c r="V57" s="823">
        <v>360</v>
      </c>
      <c r="W57" s="823">
        <v>163</v>
      </c>
      <c r="X57" s="823">
        <v>86</v>
      </c>
      <c r="Y57" s="821"/>
      <c r="Z57" s="821"/>
      <c r="AA57" s="821"/>
    </row>
    <row r="58" spans="1:27" ht="12" customHeight="1">
      <c r="A58" s="558"/>
      <c r="B58" s="402" t="s">
        <v>3931</v>
      </c>
      <c r="C58" s="338"/>
      <c r="D58" s="801">
        <v>6684</v>
      </c>
      <c r="E58" s="538">
        <v>63</v>
      </c>
      <c r="F58" s="538">
        <v>4</v>
      </c>
      <c r="G58" s="538" t="s">
        <v>3897</v>
      </c>
      <c r="H58" s="538">
        <v>338</v>
      </c>
      <c r="I58" s="538">
        <v>810</v>
      </c>
      <c r="J58" s="538">
        <v>26</v>
      </c>
      <c r="K58" s="538">
        <v>39</v>
      </c>
      <c r="L58" s="538">
        <v>172</v>
      </c>
      <c r="M58" s="538">
        <v>1307</v>
      </c>
      <c r="N58" s="538">
        <v>183</v>
      </c>
      <c r="O58" s="538">
        <v>87</v>
      </c>
      <c r="P58" s="538">
        <v>132</v>
      </c>
      <c r="Q58" s="538">
        <v>479</v>
      </c>
      <c r="R58" s="538">
        <v>257</v>
      </c>
      <c r="S58" s="538">
        <v>490</v>
      </c>
      <c r="T58" s="538">
        <v>1755</v>
      </c>
      <c r="U58" s="538">
        <v>34</v>
      </c>
      <c r="V58" s="823">
        <v>316</v>
      </c>
      <c r="W58" s="823">
        <v>134</v>
      </c>
      <c r="X58" s="823">
        <v>58</v>
      </c>
      <c r="Y58" s="821"/>
      <c r="Z58" s="821"/>
      <c r="AA58" s="821"/>
    </row>
    <row r="59" spans="1:27" ht="12" customHeight="1">
      <c r="A59" s="558"/>
      <c r="B59" s="402" t="s">
        <v>3932</v>
      </c>
      <c r="C59" s="338"/>
      <c r="D59" s="801">
        <v>6659</v>
      </c>
      <c r="E59" s="538">
        <v>66</v>
      </c>
      <c r="F59" s="538">
        <v>3</v>
      </c>
      <c r="G59" s="538">
        <v>1</v>
      </c>
      <c r="H59" s="538">
        <v>329</v>
      </c>
      <c r="I59" s="538">
        <v>798</v>
      </c>
      <c r="J59" s="538">
        <v>14</v>
      </c>
      <c r="K59" s="538">
        <v>44</v>
      </c>
      <c r="L59" s="538">
        <v>188</v>
      </c>
      <c r="M59" s="538">
        <v>1304</v>
      </c>
      <c r="N59" s="538">
        <v>184</v>
      </c>
      <c r="O59" s="538">
        <v>71</v>
      </c>
      <c r="P59" s="538">
        <v>121</v>
      </c>
      <c r="Q59" s="538">
        <v>440</v>
      </c>
      <c r="R59" s="538">
        <v>251</v>
      </c>
      <c r="S59" s="538">
        <v>417</v>
      </c>
      <c r="T59" s="538">
        <v>1860</v>
      </c>
      <c r="U59" s="538">
        <v>51</v>
      </c>
      <c r="V59" s="823">
        <v>376</v>
      </c>
      <c r="W59" s="823">
        <v>83</v>
      </c>
      <c r="X59" s="823">
        <v>58</v>
      </c>
      <c r="Y59" s="821"/>
      <c r="Z59" s="821"/>
      <c r="AA59" s="821"/>
    </row>
    <row r="60" spans="1:27" ht="12" customHeight="1">
      <c r="A60" s="558"/>
      <c r="B60" s="402" t="s">
        <v>3933</v>
      </c>
      <c r="C60" s="338"/>
      <c r="D60" s="801">
        <v>5393</v>
      </c>
      <c r="E60" s="538">
        <v>68</v>
      </c>
      <c r="F60" s="538">
        <v>2</v>
      </c>
      <c r="G60" s="538">
        <v>6</v>
      </c>
      <c r="H60" s="538">
        <v>245</v>
      </c>
      <c r="I60" s="538">
        <v>586</v>
      </c>
      <c r="J60" s="538">
        <v>6</v>
      </c>
      <c r="K60" s="538">
        <v>18</v>
      </c>
      <c r="L60" s="538">
        <v>104</v>
      </c>
      <c r="M60" s="538">
        <v>1113</v>
      </c>
      <c r="N60" s="538">
        <v>132</v>
      </c>
      <c r="O60" s="538">
        <v>61</v>
      </c>
      <c r="P60" s="538">
        <v>81</v>
      </c>
      <c r="Q60" s="538">
        <v>435</v>
      </c>
      <c r="R60" s="538">
        <v>250</v>
      </c>
      <c r="S60" s="538">
        <v>245</v>
      </c>
      <c r="T60" s="538">
        <v>1501</v>
      </c>
      <c r="U60" s="538">
        <v>32</v>
      </c>
      <c r="V60" s="823">
        <v>378</v>
      </c>
      <c r="W60" s="823">
        <v>79</v>
      </c>
      <c r="X60" s="823">
        <v>51</v>
      </c>
      <c r="Y60" s="821"/>
      <c r="Z60" s="821"/>
      <c r="AA60" s="821"/>
    </row>
    <row r="61" spans="1:27" ht="12" customHeight="1">
      <c r="A61" s="558"/>
      <c r="B61" s="402" t="s">
        <v>3934</v>
      </c>
      <c r="C61" s="338"/>
      <c r="D61" s="801">
        <v>3576</v>
      </c>
      <c r="E61" s="538">
        <v>48</v>
      </c>
      <c r="F61" s="538">
        <v>6</v>
      </c>
      <c r="G61" s="538">
        <v>1</v>
      </c>
      <c r="H61" s="538">
        <v>197</v>
      </c>
      <c r="I61" s="538">
        <v>307</v>
      </c>
      <c r="J61" s="538">
        <v>3</v>
      </c>
      <c r="K61" s="538">
        <v>12</v>
      </c>
      <c r="L61" s="538">
        <v>56</v>
      </c>
      <c r="M61" s="538">
        <v>741</v>
      </c>
      <c r="N61" s="538">
        <v>68</v>
      </c>
      <c r="O61" s="538">
        <v>55</v>
      </c>
      <c r="P61" s="538">
        <v>49</v>
      </c>
      <c r="Q61" s="538">
        <v>393</v>
      </c>
      <c r="R61" s="538">
        <v>194</v>
      </c>
      <c r="S61" s="538">
        <v>94</v>
      </c>
      <c r="T61" s="538">
        <v>929</v>
      </c>
      <c r="U61" s="538">
        <v>16</v>
      </c>
      <c r="V61" s="823">
        <v>339</v>
      </c>
      <c r="W61" s="823">
        <v>25</v>
      </c>
      <c r="X61" s="823">
        <v>43</v>
      </c>
      <c r="Y61" s="821"/>
      <c r="Z61" s="821"/>
      <c r="AA61" s="821"/>
    </row>
    <row r="62" spans="1:27" ht="12" customHeight="1">
      <c r="A62" s="558"/>
      <c r="B62" s="402" t="s">
        <v>3935</v>
      </c>
      <c r="C62" s="338"/>
      <c r="D62" s="801">
        <v>1863</v>
      </c>
      <c r="E62" s="538">
        <v>31</v>
      </c>
      <c r="F62" s="538" t="s">
        <v>3897</v>
      </c>
      <c r="G62" s="538">
        <v>1</v>
      </c>
      <c r="H62" s="538">
        <v>140</v>
      </c>
      <c r="I62" s="538">
        <v>170</v>
      </c>
      <c r="J62" s="538">
        <v>1</v>
      </c>
      <c r="K62" s="538">
        <v>4</v>
      </c>
      <c r="L62" s="538">
        <v>24</v>
      </c>
      <c r="M62" s="538">
        <v>324</v>
      </c>
      <c r="N62" s="538">
        <v>32</v>
      </c>
      <c r="O62" s="538">
        <v>53</v>
      </c>
      <c r="P62" s="538">
        <v>32</v>
      </c>
      <c r="Q62" s="538">
        <v>216</v>
      </c>
      <c r="R62" s="538">
        <v>112</v>
      </c>
      <c r="S62" s="538">
        <v>32</v>
      </c>
      <c r="T62" s="538">
        <v>433</v>
      </c>
      <c r="U62" s="538">
        <v>7</v>
      </c>
      <c r="V62" s="823">
        <v>205</v>
      </c>
      <c r="W62" s="823">
        <v>14</v>
      </c>
      <c r="X62" s="823">
        <v>32</v>
      </c>
      <c r="Y62" s="821"/>
      <c r="Z62" s="821"/>
      <c r="AA62" s="821"/>
    </row>
    <row r="63" spans="1:27" ht="12" customHeight="1">
      <c r="A63" s="558"/>
      <c r="B63" s="402" t="s">
        <v>3936</v>
      </c>
      <c r="C63" s="338"/>
      <c r="D63" s="801">
        <v>547</v>
      </c>
      <c r="E63" s="538">
        <v>6</v>
      </c>
      <c r="F63" s="538">
        <v>6</v>
      </c>
      <c r="G63" s="538" t="s">
        <v>3897</v>
      </c>
      <c r="H63" s="538">
        <v>55</v>
      </c>
      <c r="I63" s="538">
        <v>43</v>
      </c>
      <c r="J63" s="538" t="s">
        <v>3897</v>
      </c>
      <c r="K63" s="538">
        <v>1</v>
      </c>
      <c r="L63" s="538">
        <v>8</v>
      </c>
      <c r="M63" s="538">
        <v>126</v>
      </c>
      <c r="N63" s="538">
        <v>10</v>
      </c>
      <c r="O63" s="538">
        <v>30</v>
      </c>
      <c r="P63" s="538">
        <v>7</v>
      </c>
      <c r="Q63" s="538">
        <v>55</v>
      </c>
      <c r="R63" s="538">
        <v>30</v>
      </c>
      <c r="S63" s="538">
        <v>9</v>
      </c>
      <c r="T63" s="538">
        <v>96</v>
      </c>
      <c r="U63" s="538" t="s">
        <v>3897</v>
      </c>
      <c r="V63" s="823">
        <v>47</v>
      </c>
      <c r="W63" s="823">
        <v>5</v>
      </c>
      <c r="X63" s="823">
        <v>13</v>
      </c>
      <c r="Y63" s="821"/>
      <c r="Z63" s="821"/>
      <c r="AA63" s="821"/>
    </row>
    <row r="64" spans="1:27" ht="12" customHeight="1">
      <c r="A64" s="558"/>
      <c r="B64" s="402" t="s">
        <v>3937</v>
      </c>
      <c r="C64" s="338"/>
      <c r="D64" s="801">
        <v>180</v>
      </c>
      <c r="E64" s="538">
        <v>3</v>
      </c>
      <c r="F64" s="538" t="s">
        <v>3897</v>
      </c>
      <c r="G64" s="538" t="s">
        <v>3897</v>
      </c>
      <c r="H64" s="538">
        <v>19</v>
      </c>
      <c r="I64" s="538">
        <v>22</v>
      </c>
      <c r="J64" s="538" t="s">
        <v>3897</v>
      </c>
      <c r="K64" s="538" t="s">
        <v>3897</v>
      </c>
      <c r="L64" s="538">
        <v>5</v>
      </c>
      <c r="M64" s="538">
        <v>55</v>
      </c>
      <c r="N64" s="538">
        <v>2</v>
      </c>
      <c r="O64" s="538">
        <v>12</v>
      </c>
      <c r="P64" s="538">
        <v>2</v>
      </c>
      <c r="Q64" s="538">
        <v>9</v>
      </c>
      <c r="R64" s="538">
        <v>7</v>
      </c>
      <c r="S64" s="538">
        <v>2</v>
      </c>
      <c r="T64" s="538">
        <v>22</v>
      </c>
      <c r="U64" s="538" t="s">
        <v>3897</v>
      </c>
      <c r="V64" s="823">
        <v>13</v>
      </c>
      <c r="W64" s="823">
        <v>2</v>
      </c>
      <c r="X64" s="823">
        <v>5</v>
      </c>
      <c r="Y64" s="821"/>
      <c r="Z64" s="821"/>
      <c r="AA64" s="821"/>
    </row>
    <row r="65" spans="1:27" ht="12" customHeight="1">
      <c r="A65" s="558"/>
      <c r="B65" s="402" t="s">
        <v>4239</v>
      </c>
      <c r="C65" s="338"/>
      <c r="D65" s="801">
        <v>65</v>
      </c>
      <c r="E65" s="538">
        <v>1</v>
      </c>
      <c r="F65" s="538">
        <v>0</v>
      </c>
      <c r="G65" s="538">
        <v>0</v>
      </c>
      <c r="H65" s="538">
        <v>11</v>
      </c>
      <c r="I65" s="538">
        <v>7</v>
      </c>
      <c r="J65" s="538">
        <v>0</v>
      </c>
      <c r="K65" s="538">
        <v>0</v>
      </c>
      <c r="L65" s="538">
        <v>0</v>
      </c>
      <c r="M65" s="538">
        <v>21</v>
      </c>
      <c r="N65" s="538">
        <v>0</v>
      </c>
      <c r="O65" s="538">
        <v>4</v>
      </c>
      <c r="P65" s="538">
        <v>0</v>
      </c>
      <c r="Q65" s="538">
        <v>2</v>
      </c>
      <c r="R65" s="538">
        <v>0</v>
      </c>
      <c r="S65" s="538">
        <v>0</v>
      </c>
      <c r="T65" s="538">
        <v>6</v>
      </c>
      <c r="U65" s="538">
        <v>0</v>
      </c>
      <c r="V65" s="823">
        <v>9</v>
      </c>
      <c r="W65" s="823">
        <v>0</v>
      </c>
      <c r="X65" s="823">
        <v>4</v>
      </c>
      <c r="Y65" s="821"/>
      <c r="Z65" s="821"/>
      <c r="AA65" s="821"/>
    </row>
    <row r="66" spans="1:27" ht="12" customHeight="1">
      <c r="A66" s="558" t="s">
        <v>4019</v>
      </c>
      <c r="B66" s="402"/>
      <c r="C66" s="338"/>
      <c r="D66" s="801"/>
      <c r="E66" s="538"/>
      <c r="F66" s="538"/>
      <c r="G66" s="538"/>
      <c r="H66" s="538"/>
      <c r="I66" s="538"/>
      <c r="J66" s="538"/>
      <c r="K66" s="538"/>
      <c r="L66" s="538"/>
      <c r="M66" s="538"/>
      <c r="N66" s="538"/>
      <c r="O66" s="538"/>
      <c r="P66" s="538"/>
      <c r="Q66" s="538"/>
      <c r="R66" s="538"/>
      <c r="S66" s="538"/>
      <c r="T66" s="538"/>
      <c r="U66" s="538"/>
      <c r="V66" s="823"/>
      <c r="W66" s="823"/>
      <c r="X66" s="823"/>
      <c r="Y66" s="821"/>
      <c r="Z66" s="821"/>
      <c r="AA66" s="821"/>
    </row>
    <row r="67" spans="1:27" ht="12" customHeight="1">
      <c r="A67" s="558"/>
      <c r="B67" s="402" t="s">
        <v>4276</v>
      </c>
      <c r="C67" s="338" t="s">
        <v>4275</v>
      </c>
      <c r="D67" s="801">
        <f>SUM(D51:D60)</f>
        <v>51321</v>
      </c>
      <c r="E67" s="538">
        <f t="shared" ref="E67:X67" si="8">SUM(E51:E60)</f>
        <v>447</v>
      </c>
      <c r="F67" s="538">
        <f t="shared" si="8"/>
        <v>24</v>
      </c>
      <c r="G67" s="538">
        <f t="shared" si="8"/>
        <v>10</v>
      </c>
      <c r="H67" s="538">
        <f t="shared" si="8"/>
        <v>2478</v>
      </c>
      <c r="I67" s="538">
        <f t="shared" si="8"/>
        <v>6372</v>
      </c>
      <c r="J67" s="538">
        <f t="shared" si="8"/>
        <v>191</v>
      </c>
      <c r="K67" s="538">
        <f t="shared" si="8"/>
        <v>413</v>
      </c>
      <c r="L67" s="538">
        <f t="shared" si="8"/>
        <v>1156</v>
      </c>
      <c r="M67" s="538">
        <f t="shared" si="8"/>
        <v>9895</v>
      </c>
      <c r="N67" s="538">
        <f t="shared" si="8"/>
        <v>1312</v>
      </c>
      <c r="O67" s="538">
        <f t="shared" si="8"/>
        <v>625</v>
      </c>
      <c r="P67" s="538">
        <f t="shared" si="8"/>
        <v>1064</v>
      </c>
      <c r="Q67" s="538">
        <f t="shared" si="8"/>
        <v>3792</v>
      </c>
      <c r="R67" s="538">
        <f t="shared" si="8"/>
        <v>2296</v>
      </c>
      <c r="S67" s="538">
        <f t="shared" si="8"/>
        <v>3279</v>
      </c>
      <c r="T67" s="538">
        <f t="shared" si="8"/>
        <v>13515</v>
      </c>
      <c r="U67" s="538">
        <f t="shared" si="8"/>
        <v>340</v>
      </c>
      <c r="V67" s="538">
        <f t="shared" si="8"/>
        <v>2394</v>
      </c>
      <c r="W67" s="538">
        <f t="shared" si="8"/>
        <v>1090</v>
      </c>
      <c r="X67" s="538">
        <f t="shared" si="8"/>
        <v>628</v>
      </c>
      <c r="Y67" s="821"/>
      <c r="Z67" s="821"/>
      <c r="AA67" s="821"/>
    </row>
    <row r="68" spans="1:27" ht="12" customHeight="1">
      <c r="A68" s="558"/>
      <c r="B68" s="402" t="s">
        <v>4277</v>
      </c>
      <c r="C68" s="338"/>
      <c r="D68" s="801">
        <f>SUM(D61:D65)</f>
        <v>6231</v>
      </c>
      <c r="E68" s="538">
        <f t="shared" ref="E68:X68" si="9">SUM(E61:E65)</f>
        <v>89</v>
      </c>
      <c r="F68" s="538">
        <f t="shared" si="9"/>
        <v>12</v>
      </c>
      <c r="G68" s="538">
        <f t="shared" si="9"/>
        <v>2</v>
      </c>
      <c r="H68" s="538">
        <f t="shared" si="9"/>
        <v>422</v>
      </c>
      <c r="I68" s="538">
        <f t="shared" si="9"/>
        <v>549</v>
      </c>
      <c r="J68" s="538">
        <f t="shared" si="9"/>
        <v>4</v>
      </c>
      <c r="K68" s="538">
        <f t="shared" si="9"/>
        <v>17</v>
      </c>
      <c r="L68" s="538">
        <f t="shared" si="9"/>
        <v>93</v>
      </c>
      <c r="M68" s="538">
        <f t="shared" si="9"/>
        <v>1267</v>
      </c>
      <c r="N68" s="538">
        <f t="shared" si="9"/>
        <v>112</v>
      </c>
      <c r="O68" s="538">
        <f t="shared" si="9"/>
        <v>154</v>
      </c>
      <c r="P68" s="538">
        <f t="shared" si="9"/>
        <v>90</v>
      </c>
      <c r="Q68" s="538">
        <f t="shared" si="9"/>
        <v>675</v>
      </c>
      <c r="R68" s="538">
        <f t="shared" si="9"/>
        <v>343</v>
      </c>
      <c r="S68" s="538">
        <f t="shared" si="9"/>
        <v>137</v>
      </c>
      <c r="T68" s="538">
        <f t="shared" si="9"/>
        <v>1486</v>
      </c>
      <c r="U68" s="538">
        <f t="shared" si="9"/>
        <v>23</v>
      </c>
      <c r="V68" s="538">
        <f t="shared" si="9"/>
        <v>613</v>
      </c>
      <c r="W68" s="538">
        <f t="shared" si="9"/>
        <v>46</v>
      </c>
      <c r="X68" s="538">
        <f t="shared" si="9"/>
        <v>97</v>
      </c>
      <c r="Y68" s="821"/>
      <c r="Z68" s="821"/>
      <c r="AA68" s="821"/>
    </row>
    <row r="69" spans="1:27" ht="12" customHeight="1">
      <c r="A69" s="558"/>
      <c r="B69" s="402" t="s">
        <v>4278</v>
      </c>
      <c r="C69" s="338" t="s">
        <v>4275</v>
      </c>
      <c r="D69" s="801">
        <f>SUM(D61:D62)</f>
        <v>5439</v>
      </c>
      <c r="E69" s="538">
        <f t="shared" ref="E69:X69" si="10">SUM(E61:E62)</f>
        <v>79</v>
      </c>
      <c r="F69" s="538">
        <f t="shared" si="10"/>
        <v>6</v>
      </c>
      <c r="G69" s="538">
        <f t="shared" si="10"/>
        <v>2</v>
      </c>
      <c r="H69" s="538">
        <f t="shared" si="10"/>
        <v>337</v>
      </c>
      <c r="I69" s="538">
        <f t="shared" si="10"/>
        <v>477</v>
      </c>
      <c r="J69" s="538">
        <f t="shared" si="10"/>
        <v>4</v>
      </c>
      <c r="K69" s="538">
        <f t="shared" si="10"/>
        <v>16</v>
      </c>
      <c r="L69" s="538">
        <f t="shared" si="10"/>
        <v>80</v>
      </c>
      <c r="M69" s="538">
        <f t="shared" si="10"/>
        <v>1065</v>
      </c>
      <c r="N69" s="538">
        <f t="shared" si="10"/>
        <v>100</v>
      </c>
      <c r="O69" s="538">
        <f t="shared" si="10"/>
        <v>108</v>
      </c>
      <c r="P69" s="538">
        <f t="shared" si="10"/>
        <v>81</v>
      </c>
      <c r="Q69" s="538">
        <f t="shared" si="10"/>
        <v>609</v>
      </c>
      <c r="R69" s="538">
        <f t="shared" si="10"/>
        <v>306</v>
      </c>
      <c r="S69" s="538">
        <f t="shared" si="10"/>
        <v>126</v>
      </c>
      <c r="T69" s="538">
        <f t="shared" si="10"/>
        <v>1362</v>
      </c>
      <c r="U69" s="538">
        <f t="shared" si="10"/>
        <v>23</v>
      </c>
      <c r="V69" s="538">
        <f t="shared" si="10"/>
        <v>544</v>
      </c>
      <c r="W69" s="538">
        <f t="shared" si="10"/>
        <v>39</v>
      </c>
      <c r="X69" s="538">
        <f t="shared" si="10"/>
        <v>75</v>
      </c>
      <c r="Y69" s="821"/>
      <c r="Z69" s="821"/>
      <c r="AA69" s="821"/>
    </row>
    <row r="70" spans="1:27" ht="12" customHeight="1">
      <c r="A70" s="646"/>
      <c r="B70" s="404" t="s">
        <v>4279</v>
      </c>
      <c r="C70" s="404"/>
      <c r="D70" s="826">
        <f>SUM(D63:D65)</f>
        <v>792</v>
      </c>
      <c r="E70" s="827">
        <f t="shared" ref="E70:X70" si="11">SUM(E63:E65)</f>
        <v>10</v>
      </c>
      <c r="F70" s="827">
        <f>SUM(F63:F65)</f>
        <v>6</v>
      </c>
      <c r="G70" s="827">
        <f t="shared" si="11"/>
        <v>0</v>
      </c>
      <c r="H70" s="827">
        <f t="shared" si="11"/>
        <v>85</v>
      </c>
      <c r="I70" s="827">
        <f t="shared" si="11"/>
        <v>72</v>
      </c>
      <c r="J70" s="827">
        <f t="shared" si="11"/>
        <v>0</v>
      </c>
      <c r="K70" s="827">
        <f t="shared" si="11"/>
        <v>1</v>
      </c>
      <c r="L70" s="827">
        <f t="shared" si="11"/>
        <v>13</v>
      </c>
      <c r="M70" s="827">
        <f t="shared" si="11"/>
        <v>202</v>
      </c>
      <c r="N70" s="827">
        <f t="shared" si="11"/>
        <v>12</v>
      </c>
      <c r="O70" s="827">
        <f t="shared" si="11"/>
        <v>46</v>
      </c>
      <c r="P70" s="827">
        <f t="shared" si="11"/>
        <v>9</v>
      </c>
      <c r="Q70" s="827">
        <f t="shared" si="11"/>
        <v>66</v>
      </c>
      <c r="R70" s="827">
        <f t="shared" si="11"/>
        <v>37</v>
      </c>
      <c r="S70" s="827">
        <f t="shared" si="11"/>
        <v>11</v>
      </c>
      <c r="T70" s="827">
        <f t="shared" si="11"/>
        <v>124</v>
      </c>
      <c r="U70" s="827">
        <f t="shared" si="11"/>
        <v>0</v>
      </c>
      <c r="V70" s="827">
        <f t="shared" si="11"/>
        <v>69</v>
      </c>
      <c r="W70" s="827">
        <f t="shared" si="11"/>
        <v>7</v>
      </c>
      <c r="X70" s="827">
        <f t="shared" si="11"/>
        <v>22</v>
      </c>
      <c r="Y70" s="821"/>
      <c r="Z70" s="821"/>
      <c r="AA70" s="821"/>
    </row>
    <row r="71" spans="1:27"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  <c r="Y71" s="821"/>
      <c r="Z71" s="821"/>
      <c r="AA71" s="821"/>
    </row>
    <row r="72" spans="1:27"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  <c r="Y72" s="821"/>
      <c r="Z72" s="821"/>
      <c r="AA72" s="821"/>
    </row>
    <row r="73" spans="1:27">
      <c r="D73" s="828"/>
      <c r="E73" s="828"/>
      <c r="F73" s="828"/>
      <c r="G73" s="828"/>
      <c r="H73" s="828"/>
      <c r="I73" s="828"/>
      <c r="J73" s="828"/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  <c r="Y73" s="821"/>
      <c r="Z73" s="821"/>
      <c r="AA73" s="821"/>
    </row>
    <row r="74" spans="1:27">
      <c r="D74" s="828"/>
      <c r="E74" s="828"/>
      <c r="F74" s="828"/>
      <c r="G74" s="828"/>
      <c r="H74" s="828"/>
      <c r="I74" s="828"/>
      <c r="J74" s="828"/>
      <c r="K74" s="828"/>
      <c r="L74" s="828"/>
      <c r="M74" s="828"/>
      <c r="N74" s="828"/>
      <c r="O74" s="828"/>
      <c r="P74" s="828"/>
      <c r="Q74" s="828"/>
      <c r="R74" s="828"/>
      <c r="S74" s="828"/>
      <c r="T74" s="828"/>
      <c r="U74" s="828"/>
      <c r="V74" s="828"/>
      <c r="W74" s="828"/>
      <c r="X74" s="828"/>
      <c r="Y74" s="821"/>
      <c r="Z74" s="821"/>
      <c r="AA74" s="821"/>
    </row>
    <row r="75" spans="1:27">
      <c r="D75" s="828"/>
      <c r="E75" s="828"/>
      <c r="F75" s="828"/>
      <c r="G75" s="828"/>
      <c r="H75" s="828"/>
      <c r="I75" s="828"/>
      <c r="J75" s="828"/>
      <c r="K75" s="828"/>
      <c r="L75" s="828"/>
      <c r="M75" s="828"/>
      <c r="N75" s="828"/>
      <c r="O75" s="828"/>
      <c r="P75" s="828"/>
      <c r="Q75" s="828"/>
      <c r="R75" s="828"/>
      <c r="S75" s="828"/>
      <c r="T75" s="828"/>
      <c r="U75" s="828"/>
      <c r="V75" s="828"/>
      <c r="W75" s="828"/>
      <c r="X75" s="828"/>
      <c r="Y75" s="821"/>
      <c r="Z75" s="821"/>
      <c r="AA75" s="821"/>
    </row>
    <row r="76" spans="1:27"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  <c r="U76" s="828"/>
      <c r="V76" s="828"/>
      <c r="W76" s="828"/>
      <c r="X76" s="828"/>
      <c r="Y76" s="821"/>
      <c r="Z76" s="821"/>
      <c r="AA76" s="821"/>
    </row>
    <row r="77" spans="1:27"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  <c r="Y77" s="821"/>
      <c r="Z77" s="821"/>
      <c r="AA77" s="821"/>
    </row>
    <row r="78" spans="1:27"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  <c r="Y78" s="821"/>
      <c r="Z78" s="821"/>
      <c r="AA78" s="821"/>
    </row>
    <row r="79" spans="1:27"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8"/>
      <c r="X79" s="828"/>
      <c r="Y79" s="821"/>
      <c r="Z79" s="821"/>
      <c r="AA79" s="821"/>
    </row>
    <row r="80" spans="1:27"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8"/>
      <c r="X80" s="828"/>
      <c r="Y80" s="821"/>
      <c r="Z80" s="821"/>
      <c r="AA80" s="821"/>
    </row>
    <row r="81" spans="4:27"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  <c r="Y81" s="821"/>
      <c r="Z81" s="821"/>
      <c r="AA81" s="821"/>
    </row>
    <row r="82" spans="4:27"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  <c r="Y82" s="821"/>
      <c r="Z82" s="821"/>
      <c r="AA82" s="821"/>
    </row>
    <row r="83" spans="4:27">
      <c r="D83" s="828"/>
      <c r="E83" s="828"/>
      <c r="F83" s="828"/>
      <c r="G83" s="828"/>
      <c r="H83" s="828"/>
      <c r="I83" s="828"/>
      <c r="J83" s="828"/>
      <c r="K83" s="828"/>
      <c r="L83" s="828"/>
      <c r="M83" s="828"/>
      <c r="N83" s="828"/>
      <c r="O83" s="828"/>
      <c r="P83" s="828"/>
      <c r="Q83" s="828"/>
      <c r="R83" s="828"/>
      <c r="S83" s="828"/>
      <c r="T83" s="828"/>
      <c r="U83" s="828"/>
      <c r="V83" s="828"/>
      <c r="W83" s="828"/>
      <c r="X83" s="828"/>
      <c r="Y83" s="821"/>
      <c r="Z83" s="821"/>
      <c r="AA83" s="821"/>
    </row>
    <row r="84" spans="4:27"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  <c r="Y84" s="821"/>
      <c r="Z84" s="821"/>
      <c r="AA84" s="821"/>
    </row>
    <row r="85" spans="4:27"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828"/>
      <c r="Y85" s="821"/>
      <c r="Z85" s="821"/>
      <c r="AA85" s="821"/>
    </row>
    <row r="86" spans="4:27">
      <c r="D86" s="828"/>
      <c r="E86" s="828"/>
      <c r="F86" s="828"/>
      <c r="G86" s="828"/>
      <c r="H86" s="828"/>
      <c r="I86" s="828"/>
      <c r="J86" s="828"/>
      <c r="K86" s="828"/>
      <c r="L86" s="828"/>
      <c r="M86" s="828"/>
      <c r="N86" s="828"/>
      <c r="O86" s="828"/>
      <c r="P86" s="828"/>
      <c r="Q86" s="828"/>
      <c r="R86" s="828"/>
      <c r="S86" s="828"/>
      <c r="T86" s="828"/>
      <c r="U86" s="828"/>
      <c r="V86" s="828"/>
      <c r="W86" s="828"/>
      <c r="X86" s="828"/>
      <c r="Y86" s="821"/>
      <c r="Z86" s="821"/>
      <c r="AA86" s="821"/>
    </row>
    <row r="87" spans="4:27"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  <c r="Y87" s="821"/>
      <c r="Z87" s="821"/>
      <c r="AA87" s="821"/>
    </row>
    <row r="88" spans="4:27"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828"/>
      <c r="Y88" s="821"/>
      <c r="Z88" s="821"/>
      <c r="AA88" s="821"/>
    </row>
    <row r="89" spans="4:27"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  <c r="Y89" s="821"/>
      <c r="Z89" s="821"/>
      <c r="AA89" s="821"/>
    </row>
    <row r="90" spans="4:27"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  <c r="Y90" s="821"/>
      <c r="Z90" s="821"/>
      <c r="AA90" s="821"/>
    </row>
    <row r="91" spans="4:27">
      <c r="D91" s="828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  <c r="Y91" s="821"/>
      <c r="Z91" s="821"/>
      <c r="AA91" s="821"/>
    </row>
    <row r="92" spans="4:27">
      <c r="D92" s="828"/>
      <c r="E92" s="828"/>
      <c r="F92" s="828"/>
      <c r="G92" s="828"/>
      <c r="H92" s="828"/>
      <c r="I92" s="828"/>
      <c r="J92" s="828"/>
      <c r="K92" s="828"/>
      <c r="L92" s="828"/>
      <c r="M92" s="828"/>
      <c r="N92" s="828"/>
      <c r="O92" s="828"/>
      <c r="P92" s="828"/>
      <c r="Q92" s="828"/>
      <c r="R92" s="828"/>
      <c r="S92" s="828"/>
      <c r="T92" s="828"/>
      <c r="U92" s="828"/>
      <c r="V92" s="828"/>
      <c r="W92" s="828"/>
      <c r="X92" s="828"/>
      <c r="Y92" s="821"/>
      <c r="Z92" s="821"/>
      <c r="AA92" s="821"/>
    </row>
    <row r="93" spans="4:27">
      <c r="D93" s="828"/>
      <c r="E93" s="828"/>
      <c r="F93" s="828"/>
      <c r="G93" s="828"/>
      <c r="H93" s="828"/>
      <c r="I93" s="828"/>
      <c r="J93" s="828"/>
      <c r="K93" s="828"/>
      <c r="L93" s="828"/>
      <c r="M93" s="828"/>
      <c r="N93" s="828"/>
      <c r="O93" s="828"/>
      <c r="P93" s="828"/>
      <c r="Q93" s="828"/>
      <c r="R93" s="828"/>
      <c r="S93" s="828"/>
      <c r="T93" s="828"/>
      <c r="U93" s="828"/>
      <c r="V93" s="828"/>
      <c r="W93" s="828"/>
      <c r="X93" s="828"/>
      <c r="Y93" s="821"/>
      <c r="Z93" s="821"/>
      <c r="AA93" s="821"/>
    </row>
    <row r="94" spans="4:27">
      <c r="D94" s="828"/>
      <c r="E94" s="828"/>
      <c r="F94" s="828"/>
      <c r="G94" s="828"/>
      <c r="H94" s="828"/>
      <c r="I94" s="828"/>
      <c r="J94" s="828"/>
      <c r="K94" s="828"/>
      <c r="L94" s="828"/>
      <c r="M94" s="828"/>
      <c r="N94" s="828"/>
      <c r="O94" s="828"/>
      <c r="P94" s="828"/>
      <c r="Q94" s="828"/>
      <c r="R94" s="828"/>
      <c r="S94" s="828"/>
      <c r="T94" s="828"/>
      <c r="U94" s="828"/>
      <c r="V94" s="828"/>
      <c r="W94" s="828"/>
      <c r="X94" s="828"/>
      <c r="Y94" s="821"/>
      <c r="Z94" s="821"/>
      <c r="AA94" s="821"/>
    </row>
    <row r="95" spans="4:27">
      <c r="D95" s="828"/>
      <c r="E95" s="828"/>
      <c r="F95" s="828"/>
      <c r="G95" s="828"/>
      <c r="H95" s="828"/>
      <c r="I95" s="828"/>
      <c r="J95" s="828"/>
      <c r="K95" s="828"/>
      <c r="L95" s="828"/>
      <c r="M95" s="828"/>
      <c r="N95" s="828"/>
      <c r="O95" s="828"/>
      <c r="P95" s="828"/>
      <c r="Q95" s="828"/>
      <c r="R95" s="828"/>
      <c r="S95" s="828"/>
      <c r="T95" s="828"/>
      <c r="U95" s="828"/>
      <c r="V95" s="828"/>
      <c r="W95" s="828"/>
      <c r="X95" s="828"/>
      <c r="Y95" s="821"/>
      <c r="Z95" s="821"/>
      <c r="AA95" s="821"/>
    </row>
    <row r="96" spans="4:27">
      <c r="D96" s="828"/>
      <c r="E96" s="828"/>
      <c r="F96" s="828"/>
      <c r="G96" s="828"/>
      <c r="H96" s="828"/>
      <c r="I96" s="828"/>
      <c r="J96" s="828"/>
      <c r="K96" s="828"/>
      <c r="L96" s="828"/>
      <c r="M96" s="828"/>
      <c r="N96" s="828"/>
      <c r="O96" s="828"/>
      <c r="P96" s="828"/>
      <c r="Q96" s="828"/>
      <c r="R96" s="828"/>
      <c r="S96" s="828"/>
      <c r="T96" s="828"/>
      <c r="U96" s="828"/>
      <c r="V96" s="828"/>
      <c r="W96" s="828"/>
      <c r="X96" s="828"/>
      <c r="Y96" s="821"/>
      <c r="Z96" s="821"/>
      <c r="AA96" s="821"/>
    </row>
    <row r="97" spans="4:27">
      <c r="D97" s="828"/>
      <c r="E97" s="828"/>
      <c r="F97" s="828"/>
      <c r="G97" s="828"/>
      <c r="H97" s="828"/>
      <c r="I97" s="828"/>
      <c r="J97" s="828"/>
      <c r="K97" s="828"/>
      <c r="L97" s="828"/>
      <c r="M97" s="828"/>
      <c r="N97" s="828"/>
      <c r="O97" s="828"/>
      <c r="P97" s="828"/>
      <c r="Q97" s="828"/>
      <c r="R97" s="828"/>
      <c r="S97" s="828"/>
      <c r="T97" s="828"/>
      <c r="U97" s="828"/>
      <c r="V97" s="828"/>
      <c r="W97" s="828"/>
      <c r="X97" s="828"/>
      <c r="Y97" s="821"/>
      <c r="Z97" s="821"/>
      <c r="AA97" s="821"/>
    </row>
    <row r="98" spans="4:27">
      <c r="D98" s="828"/>
      <c r="E98" s="828"/>
      <c r="F98" s="828"/>
      <c r="G98" s="828"/>
      <c r="H98" s="828"/>
      <c r="I98" s="828"/>
      <c r="J98" s="828"/>
      <c r="K98" s="828"/>
      <c r="L98" s="828"/>
      <c r="M98" s="828"/>
      <c r="N98" s="828"/>
      <c r="O98" s="828"/>
      <c r="P98" s="828"/>
      <c r="Q98" s="828"/>
      <c r="R98" s="828"/>
      <c r="S98" s="828"/>
      <c r="T98" s="828"/>
      <c r="U98" s="828"/>
      <c r="V98" s="828"/>
      <c r="W98" s="828"/>
      <c r="X98" s="828"/>
      <c r="Y98" s="821"/>
      <c r="Z98" s="821"/>
      <c r="AA98" s="821"/>
    </row>
    <row r="99" spans="4:27">
      <c r="D99" s="828"/>
      <c r="E99" s="828"/>
      <c r="F99" s="828"/>
      <c r="G99" s="828"/>
      <c r="H99" s="828"/>
      <c r="I99" s="828"/>
      <c r="J99" s="828"/>
      <c r="K99" s="828"/>
      <c r="L99" s="828"/>
      <c r="M99" s="828"/>
      <c r="N99" s="828"/>
      <c r="O99" s="828"/>
      <c r="P99" s="828"/>
      <c r="Q99" s="828"/>
      <c r="R99" s="828"/>
      <c r="S99" s="828"/>
      <c r="T99" s="828"/>
      <c r="U99" s="828"/>
      <c r="V99" s="828"/>
      <c r="W99" s="828"/>
      <c r="X99" s="828"/>
      <c r="Y99" s="821"/>
      <c r="Z99" s="821"/>
      <c r="AA99" s="821"/>
    </row>
    <row r="100" spans="4:27">
      <c r="D100" s="828"/>
      <c r="E100" s="828"/>
      <c r="F100" s="828"/>
      <c r="G100" s="828"/>
      <c r="H100" s="828"/>
      <c r="I100" s="828"/>
      <c r="J100" s="828"/>
      <c r="K100" s="828"/>
      <c r="L100" s="828"/>
      <c r="M100" s="828"/>
      <c r="N100" s="828"/>
      <c r="O100" s="828"/>
      <c r="P100" s="828"/>
      <c r="Q100" s="828"/>
      <c r="R100" s="828"/>
      <c r="S100" s="828"/>
      <c r="T100" s="828"/>
      <c r="U100" s="828"/>
      <c r="V100" s="828"/>
      <c r="W100" s="828"/>
      <c r="X100" s="828"/>
      <c r="Y100" s="821"/>
      <c r="Z100" s="821"/>
      <c r="AA100" s="821"/>
    </row>
    <row r="101" spans="4:27">
      <c r="D101" s="828"/>
      <c r="E101" s="828"/>
      <c r="F101" s="828"/>
      <c r="G101" s="828"/>
      <c r="H101" s="828"/>
      <c r="I101" s="828"/>
      <c r="J101" s="828"/>
      <c r="K101" s="828"/>
      <c r="L101" s="828"/>
      <c r="M101" s="828"/>
      <c r="N101" s="828"/>
      <c r="O101" s="828"/>
      <c r="P101" s="828"/>
      <c r="Q101" s="828"/>
      <c r="R101" s="828"/>
      <c r="S101" s="828"/>
      <c r="T101" s="828"/>
      <c r="U101" s="828"/>
      <c r="V101" s="828"/>
      <c r="W101" s="828"/>
      <c r="X101" s="828"/>
      <c r="Y101" s="821"/>
      <c r="Z101" s="821"/>
      <c r="AA101" s="821"/>
    </row>
    <row r="102" spans="4:27">
      <c r="D102" s="828"/>
      <c r="E102" s="828"/>
      <c r="F102" s="828"/>
      <c r="G102" s="828"/>
      <c r="H102" s="828"/>
      <c r="I102" s="828"/>
      <c r="J102" s="828"/>
      <c r="K102" s="828"/>
      <c r="L102" s="828"/>
      <c r="M102" s="828"/>
      <c r="N102" s="828"/>
      <c r="O102" s="828"/>
      <c r="P102" s="828"/>
      <c r="Q102" s="828"/>
      <c r="R102" s="828"/>
      <c r="S102" s="828"/>
      <c r="T102" s="828"/>
      <c r="U102" s="828"/>
      <c r="V102" s="828"/>
      <c r="W102" s="828"/>
      <c r="X102" s="828"/>
      <c r="Y102" s="821"/>
      <c r="Z102" s="821"/>
      <c r="AA102" s="821"/>
    </row>
    <row r="103" spans="4:27">
      <c r="D103" s="828"/>
      <c r="E103" s="828"/>
      <c r="F103" s="828"/>
      <c r="G103" s="828"/>
      <c r="H103" s="828"/>
      <c r="I103" s="828"/>
      <c r="J103" s="828"/>
      <c r="K103" s="828"/>
      <c r="L103" s="828"/>
      <c r="M103" s="828"/>
      <c r="N103" s="828"/>
      <c r="O103" s="828"/>
      <c r="P103" s="828"/>
      <c r="Q103" s="828"/>
      <c r="R103" s="828"/>
      <c r="S103" s="828"/>
      <c r="T103" s="828"/>
      <c r="U103" s="828"/>
      <c r="V103" s="828"/>
      <c r="W103" s="828"/>
      <c r="X103" s="828"/>
      <c r="Y103" s="821"/>
      <c r="Z103" s="821"/>
      <c r="AA103" s="821"/>
    </row>
    <row r="104" spans="4:27">
      <c r="D104" s="828"/>
      <c r="E104" s="828"/>
      <c r="F104" s="828"/>
      <c r="G104" s="828"/>
      <c r="H104" s="828"/>
      <c r="I104" s="828"/>
      <c r="J104" s="828"/>
      <c r="K104" s="828"/>
      <c r="L104" s="828"/>
      <c r="M104" s="828"/>
      <c r="N104" s="828"/>
      <c r="O104" s="828"/>
      <c r="P104" s="828"/>
      <c r="Q104" s="828"/>
      <c r="R104" s="828"/>
      <c r="S104" s="828"/>
      <c r="T104" s="828"/>
      <c r="U104" s="828"/>
      <c r="V104" s="828"/>
      <c r="W104" s="828"/>
      <c r="X104" s="828"/>
      <c r="Y104" s="821"/>
      <c r="Z104" s="821"/>
      <c r="AA104" s="821"/>
    </row>
    <row r="105" spans="4:27">
      <c r="D105" s="828"/>
      <c r="E105" s="828"/>
      <c r="F105" s="828"/>
      <c r="G105" s="828"/>
      <c r="H105" s="828"/>
      <c r="I105" s="828"/>
      <c r="J105" s="828"/>
      <c r="K105" s="828"/>
      <c r="L105" s="828"/>
      <c r="M105" s="828"/>
      <c r="N105" s="828"/>
      <c r="O105" s="828"/>
      <c r="P105" s="828"/>
      <c r="Q105" s="828"/>
      <c r="R105" s="828"/>
      <c r="S105" s="828"/>
      <c r="T105" s="828"/>
      <c r="U105" s="828"/>
      <c r="V105" s="828"/>
      <c r="W105" s="828"/>
      <c r="X105" s="828"/>
      <c r="Y105" s="821"/>
      <c r="Z105" s="821"/>
      <c r="AA105" s="821"/>
    </row>
    <row r="106" spans="4:27"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8"/>
      <c r="X106" s="828"/>
      <c r="Y106" s="821"/>
      <c r="Z106" s="821"/>
      <c r="AA106" s="821"/>
    </row>
    <row r="107" spans="4:27"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28"/>
      <c r="X107" s="828"/>
      <c r="Y107" s="821"/>
      <c r="Z107" s="821"/>
      <c r="AA107" s="821"/>
    </row>
    <row r="108" spans="4:27">
      <c r="D108" s="828"/>
      <c r="E108" s="828"/>
      <c r="F108" s="828"/>
      <c r="G108" s="828"/>
      <c r="H108" s="828"/>
      <c r="I108" s="828"/>
      <c r="J108" s="828"/>
      <c r="K108" s="828"/>
      <c r="L108" s="828"/>
      <c r="M108" s="828"/>
      <c r="N108" s="828"/>
      <c r="O108" s="828"/>
      <c r="P108" s="828"/>
      <c r="Q108" s="828"/>
      <c r="R108" s="828"/>
      <c r="S108" s="828"/>
      <c r="T108" s="828"/>
      <c r="U108" s="828"/>
      <c r="V108" s="828"/>
      <c r="W108" s="828"/>
      <c r="X108" s="828"/>
      <c r="Y108" s="821"/>
      <c r="Z108" s="821"/>
      <c r="AA108" s="821"/>
    </row>
    <row r="109" spans="4:27">
      <c r="D109" s="828"/>
      <c r="E109" s="828"/>
      <c r="F109" s="828"/>
      <c r="G109" s="828"/>
      <c r="H109" s="828"/>
      <c r="I109" s="828"/>
      <c r="J109" s="828"/>
      <c r="K109" s="828"/>
      <c r="L109" s="828"/>
      <c r="M109" s="828"/>
      <c r="N109" s="828"/>
      <c r="O109" s="828"/>
      <c r="P109" s="828"/>
      <c r="Q109" s="828"/>
      <c r="R109" s="828"/>
      <c r="S109" s="828"/>
      <c r="T109" s="828"/>
      <c r="U109" s="828"/>
      <c r="V109" s="828"/>
      <c r="W109" s="828"/>
      <c r="X109" s="828"/>
      <c r="Y109" s="821"/>
      <c r="Z109" s="821"/>
      <c r="AA109" s="821"/>
    </row>
    <row r="110" spans="4:27">
      <c r="D110" s="828"/>
      <c r="E110" s="828"/>
      <c r="F110" s="828"/>
      <c r="G110" s="828"/>
      <c r="H110" s="828"/>
      <c r="I110" s="828"/>
      <c r="J110" s="828"/>
      <c r="K110" s="828"/>
      <c r="L110" s="828"/>
      <c r="M110" s="828"/>
      <c r="N110" s="828"/>
      <c r="O110" s="828"/>
      <c r="P110" s="828"/>
      <c r="Q110" s="828"/>
      <c r="R110" s="828"/>
      <c r="S110" s="828"/>
      <c r="T110" s="828"/>
      <c r="U110" s="828"/>
      <c r="V110" s="828"/>
      <c r="W110" s="828"/>
      <c r="X110" s="828"/>
      <c r="Y110" s="821"/>
      <c r="Z110" s="821"/>
      <c r="AA110" s="821"/>
    </row>
    <row r="111" spans="4:27">
      <c r="D111" s="828"/>
      <c r="E111" s="828"/>
      <c r="F111" s="828"/>
      <c r="G111" s="828"/>
      <c r="H111" s="828"/>
      <c r="I111" s="828"/>
      <c r="J111" s="828"/>
      <c r="K111" s="828"/>
      <c r="L111" s="828"/>
      <c r="M111" s="828"/>
      <c r="N111" s="828"/>
      <c r="O111" s="828"/>
      <c r="P111" s="828"/>
      <c r="Q111" s="828"/>
      <c r="R111" s="828"/>
      <c r="S111" s="828"/>
      <c r="T111" s="828"/>
      <c r="U111" s="828"/>
      <c r="V111" s="828"/>
      <c r="W111" s="828"/>
      <c r="X111" s="828"/>
      <c r="Y111" s="821"/>
      <c r="Z111" s="821"/>
      <c r="AA111" s="821"/>
    </row>
    <row r="112" spans="4:27">
      <c r="D112" s="828"/>
      <c r="E112" s="828"/>
      <c r="F112" s="828"/>
      <c r="G112" s="828"/>
      <c r="H112" s="828"/>
      <c r="I112" s="828"/>
      <c r="J112" s="828"/>
      <c r="K112" s="828"/>
      <c r="L112" s="828"/>
      <c r="M112" s="828"/>
      <c r="N112" s="828"/>
      <c r="O112" s="828"/>
      <c r="P112" s="828"/>
      <c r="Q112" s="828"/>
      <c r="R112" s="828"/>
      <c r="S112" s="828"/>
      <c r="T112" s="828"/>
      <c r="U112" s="828"/>
      <c r="V112" s="828"/>
      <c r="W112" s="828"/>
      <c r="X112" s="828"/>
      <c r="Y112" s="821"/>
      <c r="Z112" s="821"/>
      <c r="AA112" s="821"/>
    </row>
    <row r="113" spans="4:27">
      <c r="D113" s="828"/>
      <c r="E113" s="828"/>
      <c r="F113" s="828"/>
      <c r="G113" s="828"/>
      <c r="H113" s="828"/>
      <c r="I113" s="828"/>
      <c r="J113" s="828"/>
      <c r="K113" s="828"/>
      <c r="L113" s="828"/>
      <c r="M113" s="828"/>
      <c r="N113" s="828"/>
      <c r="O113" s="828"/>
      <c r="P113" s="828"/>
      <c r="Q113" s="828"/>
      <c r="R113" s="828"/>
      <c r="S113" s="828"/>
      <c r="T113" s="828"/>
      <c r="U113" s="828"/>
      <c r="V113" s="828"/>
      <c r="W113" s="828"/>
      <c r="X113" s="828"/>
      <c r="Y113" s="821"/>
      <c r="Z113" s="821"/>
      <c r="AA113" s="821"/>
    </row>
    <row r="114" spans="4:27">
      <c r="D114" s="828"/>
      <c r="E114" s="828"/>
      <c r="F114" s="828"/>
      <c r="G114" s="828"/>
      <c r="H114" s="828"/>
      <c r="I114" s="828"/>
      <c r="J114" s="828"/>
      <c r="K114" s="828"/>
      <c r="L114" s="828"/>
      <c r="M114" s="828"/>
      <c r="N114" s="828"/>
      <c r="O114" s="828"/>
      <c r="P114" s="828"/>
      <c r="Q114" s="828"/>
      <c r="R114" s="828"/>
      <c r="S114" s="828"/>
      <c r="T114" s="828"/>
      <c r="U114" s="828"/>
      <c r="V114" s="828"/>
      <c r="W114" s="828"/>
      <c r="X114" s="828"/>
      <c r="Y114" s="821"/>
      <c r="Z114" s="821"/>
      <c r="AA114" s="821"/>
    </row>
    <row r="115" spans="4:27">
      <c r="D115" s="828"/>
      <c r="E115" s="828"/>
      <c r="F115" s="828"/>
      <c r="G115" s="828"/>
      <c r="H115" s="828"/>
      <c r="I115" s="828"/>
      <c r="J115" s="828"/>
      <c r="K115" s="828"/>
      <c r="L115" s="828"/>
      <c r="M115" s="828"/>
      <c r="N115" s="828"/>
      <c r="O115" s="828"/>
      <c r="P115" s="828"/>
      <c r="Q115" s="828"/>
      <c r="R115" s="828"/>
      <c r="S115" s="828"/>
      <c r="T115" s="828"/>
      <c r="U115" s="828"/>
      <c r="V115" s="828"/>
      <c r="W115" s="828"/>
      <c r="X115" s="828"/>
      <c r="Y115" s="821"/>
      <c r="Z115" s="821"/>
      <c r="AA115" s="821"/>
    </row>
    <row r="116" spans="4:27">
      <c r="D116" s="828"/>
      <c r="E116" s="828"/>
      <c r="F116" s="828"/>
      <c r="G116" s="828"/>
      <c r="H116" s="828"/>
      <c r="I116" s="828"/>
      <c r="J116" s="828"/>
      <c r="K116" s="828"/>
      <c r="L116" s="828"/>
      <c r="M116" s="828"/>
      <c r="N116" s="828"/>
      <c r="O116" s="828"/>
      <c r="P116" s="828"/>
      <c r="Q116" s="828"/>
      <c r="R116" s="828"/>
      <c r="S116" s="828"/>
      <c r="T116" s="828"/>
      <c r="U116" s="828"/>
      <c r="V116" s="828"/>
      <c r="W116" s="828"/>
      <c r="X116" s="828"/>
      <c r="Y116" s="821"/>
      <c r="Z116" s="821"/>
      <c r="AA116" s="821"/>
    </row>
    <row r="117" spans="4:27">
      <c r="D117" s="828"/>
      <c r="E117" s="828"/>
      <c r="F117" s="828"/>
      <c r="G117" s="828"/>
      <c r="H117" s="828"/>
      <c r="I117" s="828"/>
      <c r="J117" s="828"/>
      <c r="K117" s="828"/>
      <c r="L117" s="828"/>
      <c r="M117" s="828"/>
      <c r="N117" s="828"/>
      <c r="O117" s="828"/>
      <c r="P117" s="828"/>
      <c r="Q117" s="828"/>
      <c r="R117" s="828"/>
      <c r="S117" s="828"/>
      <c r="T117" s="828"/>
      <c r="U117" s="828"/>
      <c r="V117" s="828"/>
      <c r="W117" s="828"/>
      <c r="X117" s="828"/>
      <c r="Y117" s="821"/>
      <c r="Z117" s="821"/>
      <c r="AA117" s="821"/>
    </row>
    <row r="118" spans="4:27">
      <c r="D118" s="828"/>
      <c r="E118" s="828"/>
      <c r="F118" s="828"/>
      <c r="G118" s="828"/>
      <c r="H118" s="828"/>
      <c r="I118" s="828"/>
      <c r="J118" s="828"/>
      <c r="K118" s="828"/>
      <c r="L118" s="828"/>
      <c r="M118" s="828"/>
      <c r="N118" s="828"/>
      <c r="O118" s="828"/>
      <c r="P118" s="828"/>
      <c r="Q118" s="828"/>
      <c r="R118" s="828"/>
      <c r="S118" s="828"/>
      <c r="T118" s="828"/>
      <c r="U118" s="828"/>
      <c r="V118" s="828"/>
      <c r="W118" s="828"/>
      <c r="X118" s="828"/>
      <c r="Y118" s="821"/>
      <c r="Z118" s="821"/>
      <c r="AA118" s="821"/>
    </row>
    <row r="119" spans="4:27">
      <c r="D119" s="828"/>
      <c r="E119" s="828"/>
      <c r="F119" s="828"/>
      <c r="G119" s="828"/>
      <c r="H119" s="828"/>
      <c r="I119" s="828"/>
      <c r="J119" s="828"/>
      <c r="K119" s="828"/>
      <c r="L119" s="828"/>
      <c r="M119" s="828"/>
      <c r="N119" s="828"/>
      <c r="O119" s="828"/>
      <c r="P119" s="828"/>
      <c r="Q119" s="828"/>
      <c r="R119" s="828"/>
      <c r="S119" s="828"/>
      <c r="T119" s="828"/>
      <c r="U119" s="828"/>
      <c r="V119" s="828"/>
      <c r="W119" s="828"/>
      <c r="X119" s="828"/>
      <c r="Y119" s="821"/>
      <c r="Z119" s="821"/>
      <c r="AA119" s="821"/>
    </row>
    <row r="120" spans="4:27">
      <c r="D120" s="828"/>
      <c r="E120" s="828"/>
      <c r="F120" s="828"/>
      <c r="G120" s="828"/>
      <c r="H120" s="828"/>
      <c r="I120" s="828"/>
      <c r="J120" s="828"/>
      <c r="K120" s="828"/>
      <c r="L120" s="828"/>
      <c r="M120" s="828"/>
      <c r="N120" s="828"/>
      <c r="O120" s="828"/>
      <c r="P120" s="828"/>
      <c r="Q120" s="828"/>
      <c r="R120" s="828"/>
      <c r="S120" s="828"/>
      <c r="T120" s="828"/>
      <c r="U120" s="828"/>
      <c r="V120" s="828"/>
      <c r="W120" s="828"/>
      <c r="X120" s="828"/>
      <c r="Y120" s="821"/>
      <c r="Z120" s="821"/>
      <c r="AA120" s="821"/>
    </row>
    <row r="121" spans="4:27">
      <c r="D121" s="828"/>
      <c r="E121" s="828"/>
      <c r="F121" s="828"/>
      <c r="G121" s="828"/>
      <c r="H121" s="828"/>
      <c r="I121" s="828"/>
      <c r="J121" s="828"/>
      <c r="K121" s="828"/>
      <c r="L121" s="828"/>
      <c r="M121" s="828"/>
      <c r="N121" s="828"/>
      <c r="O121" s="828"/>
      <c r="P121" s="828"/>
      <c r="Q121" s="828"/>
      <c r="R121" s="828"/>
      <c r="S121" s="828"/>
      <c r="T121" s="828"/>
      <c r="U121" s="828"/>
      <c r="V121" s="828"/>
      <c r="W121" s="828"/>
      <c r="X121" s="828"/>
      <c r="Y121" s="821"/>
      <c r="Z121" s="821"/>
      <c r="AA121" s="821"/>
    </row>
    <row r="122" spans="4:27">
      <c r="D122" s="828"/>
      <c r="E122" s="828"/>
      <c r="F122" s="828"/>
      <c r="G122" s="828"/>
      <c r="H122" s="828"/>
      <c r="I122" s="828"/>
      <c r="J122" s="828"/>
      <c r="K122" s="828"/>
      <c r="L122" s="828"/>
      <c r="M122" s="828"/>
      <c r="N122" s="828"/>
      <c r="O122" s="828"/>
      <c r="P122" s="828"/>
      <c r="Q122" s="828"/>
      <c r="R122" s="828"/>
      <c r="S122" s="828"/>
      <c r="T122" s="828"/>
      <c r="U122" s="828"/>
      <c r="V122" s="828"/>
      <c r="W122" s="828"/>
      <c r="X122" s="828"/>
      <c r="Y122" s="821"/>
      <c r="Z122" s="821"/>
      <c r="AA122" s="821"/>
    </row>
    <row r="123" spans="4:27">
      <c r="D123" s="828"/>
      <c r="E123" s="828"/>
      <c r="F123" s="828"/>
      <c r="G123" s="828"/>
      <c r="H123" s="828"/>
      <c r="I123" s="828"/>
      <c r="J123" s="828"/>
      <c r="K123" s="828"/>
      <c r="L123" s="828"/>
      <c r="M123" s="828"/>
      <c r="N123" s="828"/>
      <c r="O123" s="828"/>
      <c r="P123" s="828"/>
      <c r="Q123" s="828"/>
      <c r="R123" s="828"/>
      <c r="S123" s="828"/>
      <c r="T123" s="828"/>
      <c r="U123" s="828"/>
      <c r="V123" s="828"/>
      <c r="W123" s="828"/>
      <c r="X123" s="828"/>
      <c r="Y123" s="821"/>
      <c r="Z123" s="821"/>
      <c r="AA123" s="821"/>
    </row>
    <row r="124" spans="4:27">
      <c r="D124" s="828"/>
      <c r="E124" s="828"/>
      <c r="F124" s="828"/>
      <c r="G124" s="828"/>
      <c r="H124" s="828"/>
      <c r="I124" s="828"/>
      <c r="J124" s="828"/>
      <c r="K124" s="828"/>
      <c r="L124" s="828"/>
      <c r="M124" s="828"/>
      <c r="N124" s="828"/>
      <c r="O124" s="828"/>
      <c r="P124" s="828"/>
      <c r="Q124" s="828"/>
      <c r="R124" s="828"/>
      <c r="S124" s="828"/>
      <c r="T124" s="828"/>
      <c r="U124" s="828"/>
      <c r="V124" s="828"/>
      <c r="W124" s="828"/>
      <c r="X124" s="828"/>
      <c r="Y124" s="821"/>
      <c r="Z124" s="821"/>
      <c r="AA124" s="821"/>
    </row>
    <row r="125" spans="4:27">
      <c r="D125" s="828"/>
      <c r="E125" s="828"/>
      <c r="F125" s="828"/>
      <c r="G125" s="828"/>
      <c r="H125" s="828"/>
      <c r="I125" s="828"/>
      <c r="J125" s="828"/>
      <c r="K125" s="828"/>
      <c r="L125" s="828"/>
      <c r="M125" s="828"/>
      <c r="N125" s="828"/>
      <c r="O125" s="828"/>
      <c r="P125" s="828"/>
      <c r="Q125" s="828"/>
      <c r="R125" s="828"/>
      <c r="S125" s="828"/>
      <c r="T125" s="828"/>
      <c r="U125" s="828"/>
      <c r="V125" s="828"/>
      <c r="W125" s="828"/>
      <c r="X125" s="828"/>
      <c r="Y125" s="821"/>
      <c r="Z125" s="821"/>
      <c r="AA125" s="821"/>
    </row>
    <row r="126" spans="4:27">
      <c r="D126" s="828"/>
      <c r="E126" s="828"/>
      <c r="F126" s="828"/>
      <c r="G126" s="828"/>
      <c r="H126" s="828"/>
      <c r="I126" s="828"/>
      <c r="J126" s="828"/>
      <c r="K126" s="828"/>
      <c r="L126" s="828"/>
      <c r="M126" s="828"/>
      <c r="N126" s="828"/>
      <c r="O126" s="828"/>
      <c r="P126" s="828"/>
      <c r="Q126" s="828"/>
      <c r="R126" s="828"/>
      <c r="S126" s="828"/>
      <c r="T126" s="828"/>
      <c r="U126" s="828"/>
      <c r="V126" s="828"/>
      <c r="W126" s="828"/>
      <c r="X126" s="828"/>
      <c r="Y126" s="821"/>
      <c r="Z126" s="821"/>
      <c r="AA126" s="821"/>
    </row>
    <row r="127" spans="4:27">
      <c r="D127" s="828"/>
      <c r="E127" s="828"/>
      <c r="F127" s="828"/>
      <c r="G127" s="828"/>
      <c r="H127" s="828"/>
      <c r="I127" s="828"/>
      <c r="J127" s="828"/>
      <c r="K127" s="828"/>
      <c r="L127" s="828"/>
      <c r="M127" s="828"/>
      <c r="N127" s="828"/>
      <c r="O127" s="828"/>
      <c r="P127" s="828"/>
      <c r="Q127" s="828"/>
      <c r="R127" s="828"/>
      <c r="S127" s="828"/>
      <c r="T127" s="828"/>
      <c r="U127" s="828"/>
      <c r="V127" s="828"/>
      <c r="W127" s="828"/>
      <c r="X127" s="828"/>
      <c r="Y127" s="821"/>
      <c r="Z127" s="821"/>
      <c r="AA127" s="821"/>
    </row>
    <row r="128" spans="4:27">
      <c r="D128" s="828"/>
      <c r="E128" s="828"/>
      <c r="F128" s="828"/>
      <c r="G128" s="828"/>
      <c r="H128" s="828"/>
      <c r="I128" s="828"/>
      <c r="J128" s="828"/>
      <c r="K128" s="828"/>
      <c r="L128" s="828"/>
      <c r="M128" s="828"/>
      <c r="N128" s="828"/>
      <c r="O128" s="828"/>
      <c r="P128" s="828"/>
      <c r="Q128" s="828"/>
      <c r="R128" s="828"/>
      <c r="S128" s="828"/>
      <c r="T128" s="828"/>
      <c r="U128" s="828"/>
      <c r="V128" s="828"/>
      <c r="W128" s="828"/>
      <c r="X128" s="828"/>
      <c r="Y128" s="821"/>
      <c r="Z128" s="821"/>
      <c r="AA128" s="821"/>
    </row>
    <row r="129" spans="4:27">
      <c r="D129" s="828"/>
      <c r="E129" s="828"/>
      <c r="F129" s="828"/>
      <c r="G129" s="828"/>
      <c r="H129" s="828"/>
      <c r="I129" s="828"/>
      <c r="J129" s="828"/>
      <c r="K129" s="828"/>
      <c r="L129" s="828"/>
      <c r="M129" s="828"/>
      <c r="N129" s="828"/>
      <c r="O129" s="828"/>
      <c r="P129" s="828"/>
      <c r="Q129" s="828"/>
      <c r="R129" s="828"/>
      <c r="S129" s="828"/>
      <c r="T129" s="828"/>
      <c r="U129" s="828"/>
      <c r="V129" s="828"/>
      <c r="W129" s="828"/>
      <c r="X129" s="828"/>
      <c r="Y129" s="821"/>
      <c r="Z129" s="821"/>
      <c r="AA129" s="821"/>
    </row>
    <row r="130" spans="4:27">
      <c r="D130" s="828"/>
      <c r="E130" s="828"/>
      <c r="F130" s="828"/>
      <c r="G130" s="828"/>
      <c r="H130" s="828"/>
      <c r="I130" s="828"/>
      <c r="J130" s="828"/>
      <c r="K130" s="828"/>
      <c r="L130" s="828"/>
      <c r="M130" s="828"/>
      <c r="N130" s="828"/>
      <c r="O130" s="828"/>
      <c r="P130" s="828"/>
      <c r="Q130" s="828"/>
      <c r="R130" s="828"/>
      <c r="S130" s="828"/>
      <c r="T130" s="828"/>
      <c r="U130" s="828"/>
      <c r="V130" s="828"/>
      <c r="W130" s="828"/>
      <c r="X130" s="828"/>
      <c r="Y130" s="821"/>
      <c r="Z130" s="821"/>
      <c r="AA130" s="821"/>
    </row>
    <row r="131" spans="4:27">
      <c r="D131" s="828"/>
      <c r="E131" s="828"/>
      <c r="F131" s="828"/>
      <c r="G131" s="828"/>
      <c r="H131" s="828"/>
      <c r="I131" s="828"/>
      <c r="J131" s="828"/>
      <c r="K131" s="828"/>
      <c r="L131" s="828"/>
      <c r="M131" s="828"/>
      <c r="N131" s="828"/>
      <c r="O131" s="828"/>
      <c r="P131" s="828"/>
      <c r="Q131" s="828"/>
      <c r="R131" s="828"/>
      <c r="S131" s="828"/>
      <c r="T131" s="828"/>
      <c r="U131" s="828"/>
      <c r="V131" s="828"/>
      <c r="W131" s="828"/>
      <c r="X131" s="828"/>
      <c r="Y131" s="821"/>
      <c r="Z131" s="821"/>
      <c r="AA131" s="821"/>
    </row>
    <row r="132" spans="4:27">
      <c r="D132" s="828"/>
      <c r="E132" s="828"/>
      <c r="F132" s="828"/>
      <c r="G132" s="828"/>
      <c r="H132" s="828"/>
      <c r="I132" s="828"/>
      <c r="J132" s="828"/>
      <c r="K132" s="828"/>
      <c r="L132" s="828"/>
      <c r="M132" s="828"/>
      <c r="N132" s="828"/>
      <c r="O132" s="828"/>
      <c r="P132" s="828"/>
      <c r="Q132" s="828"/>
      <c r="R132" s="828"/>
      <c r="S132" s="828"/>
      <c r="T132" s="828"/>
      <c r="U132" s="828"/>
      <c r="V132" s="828"/>
      <c r="W132" s="828"/>
      <c r="X132" s="828"/>
      <c r="Y132" s="821"/>
      <c r="Z132" s="821"/>
      <c r="AA132" s="821"/>
    </row>
    <row r="133" spans="4:27">
      <c r="D133" s="828"/>
      <c r="E133" s="828"/>
      <c r="F133" s="828"/>
      <c r="G133" s="828"/>
      <c r="H133" s="828"/>
      <c r="I133" s="828"/>
      <c r="J133" s="828"/>
      <c r="K133" s="828"/>
      <c r="L133" s="828"/>
      <c r="M133" s="828"/>
      <c r="N133" s="828"/>
      <c r="O133" s="828"/>
      <c r="P133" s="828"/>
      <c r="Q133" s="828"/>
      <c r="R133" s="828"/>
      <c r="S133" s="828"/>
      <c r="T133" s="828"/>
      <c r="U133" s="828"/>
      <c r="V133" s="828"/>
      <c r="W133" s="828"/>
      <c r="X133" s="828"/>
      <c r="Y133" s="821"/>
      <c r="Z133" s="821"/>
      <c r="AA133" s="821"/>
    </row>
    <row r="134" spans="4:27">
      <c r="D134" s="828"/>
      <c r="E134" s="828"/>
      <c r="F134" s="828"/>
      <c r="G134" s="828"/>
      <c r="H134" s="828"/>
      <c r="I134" s="828"/>
      <c r="J134" s="828"/>
      <c r="K134" s="828"/>
      <c r="L134" s="828"/>
      <c r="M134" s="828"/>
      <c r="N134" s="828"/>
      <c r="O134" s="828"/>
      <c r="P134" s="828"/>
      <c r="Q134" s="828"/>
      <c r="R134" s="828"/>
      <c r="S134" s="828"/>
      <c r="T134" s="828"/>
      <c r="U134" s="828"/>
      <c r="V134" s="828"/>
      <c r="W134" s="828"/>
      <c r="X134" s="828"/>
      <c r="Y134" s="821"/>
      <c r="Z134" s="821"/>
      <c r="AA134" s="821"/>
    </row>
    <row r="135" spans="4:27">
      <c r="D135" s="828"/>
      <c r="E135" s="828"/>
      <c r="F135" s="828"/>
      <c r="G135" s="828"/>
      <c r="H135" s="828"/>
      <c r="I135" s="828"/>
      <c r="J135" s="828"/>
      <c r="K135" s="828"/>
      <c r="L135" s="828"/>
      <c r="M135" s="828"/>
      <c r="N135" s="828"/>
      <c r="O135" s="828"/>
      <c r="P135" s="828"/>
      <c r="Q135" s="828"/>
      <c r="R135" s="828"/>
      <c r="S135" s="828"/>
      <c r="T135" s="828"/>
      <c r="U135" s="828"/>
      <c r="V135" s="828"/>
      <c r="W135" s="828"/>
      <c r="X135" s="828"/>
      <c r="Y135" s="821"/>
      <c r="Z135" s="821"/>
      <c r="AA135" s="821"/>
    </row>
    <row r="136" spans="4:27">
      <c r="D136" s="828"/>
      <c r="E136" s="828"/>
      <c r="F136" s="828"/>
      <c r="G136" s="828"/>
      <c r="H136" s="828"/>
      <c r="I136" s="828"/>
      <c r="J136" s="828"/>
      <c r="K136" s="828"/>
      <c r="L136" s="828"/>
      <c r="M136" s="828"/>
      <c r="N136" s="828"/>
      <c r="O136" s="828"/>
      <c r="P136" s="828"/>
      <c r="Q136" s="828"/>
      <c r="R136" s="828"/>
      <c r="S136" s="828"/>
      <c r="T136" s="828"/>
      <c r="U136" s="828"/>
      <c r="V136" s="828"/>
      <c r="W136" s="828"/>
      <c r="X136" s="828"/>
      <c r="Y136" s="821"/>
      <c r="Z136" s="821"/>
      <c r="AA136" s="821"/>
    </row>
    <row r="137" spans="4:27">
      <c r="D137" s="828"/>
      <c r="E137" s="828"/>
      <c r="F137" s="828"/>
      <c r="G137" s="828"/>
      <c r="H137" s="828"/>
      <c r="I137" s="828"/>
      <c r="J137" s="828"/>
      <c r="K137" s="828"/>
      <c r="L137" s="828"/>
      <c r="M137" s="828"/>
      <c r="N137" s="828"/>
      <c r="O137" s="828"/>
      <c r="P137" s="828"/>
      <c r="Q137" s="828"/>
      <c r="R137" s="828"/>
      <c r="S137" s="828"/>
      <c r="T137" s="828"/>
      <c r="U137" s="828"/>
      <c r="V137" s="828"/>
      <c r="W137" s="828"/>
      <c r="X137" s="828"/>
      <c r="Y137" s="821"/>
      <c r="Z137" s="821"/>
      <c r="AA137" s="821"/>
    </row>
    <row r="138" spans="4:27">
      <c r="D138" s="828"/>
      <c r="E138" s="828"/>
      <c r="F138" s="828"/>
      <c r="G138" s="828"/>
      <c r="H138" s="828"/>
      <c r="I138" s="828"/>
      <c r="J138" s="828"/>
      <c r="K138" s="828"/>
      <c r="L138" s="828"/>
      <c r="M138" s="828"/>
      <c r="N138" s="828"/>
      <c r="O138" s="828"/>
      <c r="P138" s="828"/>
      <c r="Q138" s="828"/>
      <c r="R138" s="828"/>
      <c r="S138" s="828"/>
      <c r="T138" s="828"/>
      <c r="U138" s="828"/>
      <c r="V138" s="828"/>
      <c r="W138" s="828"/>
      <c r="X138" s="828"/>
      <c r="Y138" s="821"/>
      <c r="Z138" s="821"/>
      <c r="AA138" s="821"/>
    </row>
    <row r="139" spans="4:27">
      <c r="D139" s="828"/>
      <c r="E139" s="828"/>
      <c r="F139" s="828"/>
      <c r="G139" s="828"/>
      <c r="H139" s="828"/>
      <c r="I139" s="828"/>
      <c r="J139" s="828"/>
      <c r="K139" s="828"/>
      <c r="L139" s="828"/>
      <c r="M139" s="828"/>
      <c r="N139" s="828"/>
      <c r="O139" s="828"/>
      <c r="P139" s="828"/>
      <c r="Q139" s="828"/>
      <c r="R139" s="828"/>
      <c r="S139" s="828"/>
      <c r="T139" s="828"/>
      <c r="U139" s="828"/>
      <c r="V139" s="828"/>
      <c r="W139" s="828"/>
      <c r="X139" s="828"/>
      <c r="Y139" s="821"/>
      <c r="Z139" s="821"/>
      <c r="AA139" s="821"/>
    </row>
    <row r="140" spans="4:27">
      <c r="D140" s="828"/>
      <c r="E140" s="828"/>
      <c r="F140" s="828"/>
      <c r="G140" s="828"/>
      <c r="H140" s="828"/>
      <c r="I140" s="828"/>
      <c r="J140" s="828"/>
      <c r="K140" s="828"/>
      <c r="L140" s="828"/>
      <c r="M140" s="828"/>
      <c r="N140" s="828"/>
      <c r="O140" s="828"/>
      <c r="P140" s="828"/>
      <c r="Q140" s="828"/>
      <c r="R140" s="828"/>
      <c r="S140" s="828"/>
      <c r="T140" s="828"/>
      <c r="U140" s="828"/>
      <c r="V140" s="828"/>
      <c r="W140" s="828"/>
      <c r="X140" s="828"/>
      <c r="Y140" s="821"/>
      <c r="Z140" s="821"/>
      <c r="AA140" s="821"/>
    </row>
  </sheetData>
  <mergeCells count="23">
    <mergeCell ref="X3:X4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W1:X2"/>
    <mergeCell ref="A3:C4"/>
    <mergeCell ref="D3:D4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82677165354330717" bottom="0.74803149606299213" header="0.51181102362204722" footer="0.39370078740157483"/>
  <pageSetup paperSize="9" scale="92" firstPageNumber="129" orientation="portrait" useFirstPageNumber="1" r:id="rId1"/>
  <headerFooter alignWithMargins="0">
    <oddFooter>&amp;C&amp;"ＭＳ 明朝,標準"
－&amp;P－</oddFooter>
  </headerFooter>
  <colBreaks count="1" manualBreakCount="1">
    <brk id="1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30" sqref="M30"/>
    </sheetView>
  </sheetViews>
  <sheetFormatPr defaultRowHeight="11.25"/>
  <cols>
    <col min="1" max="1" width="3.125" style="338" customWidth="1"/>
    <col min="2" max="2" width="4.375" style="402" customWidth="1"/>
    <col min="3" max="3" width="9.25" style="338" customWidth="1"/>
    <col min="4" max="12" width="10.625" style="338" customWidth="1"/>
    <col min="13" max="256" width="9" style="338"/>
    <col min="257" max="257" width="3.125" style="338" customWidth="1"/>
    <col min="258" max="258" width="4.375" style="338" customWidth="1"/>
    <col min="259" max="259" width="9.25" style="338" customWidth="1"/>
    <col min="260" max="268" width="10.625" style="338" customWidth="1"/>
    <col min="269" max="512" width="9" style="338"/>
    <col min="513" max="513" width="3.125" style="338" customWidth="1"/>
    <col min="514" max="514" width="4.375" style="338" customWidth="1"/>
    <col min="515" max="515" width="9.25" style="338" customWidth="1"/>
    <col min="516" max="524" width="10.625" style="338" customWidth="1"/>
    <col min="525" max="768" width="9" style="338"/>
    <col min="769" max="769" width="3.125" style="338" customWidth="1"/>
    <col min="770" max="770" width="4.375" style="338" customWidth="1"/>
    <col min="771" max="771" width="9.25" style="338" customWidth="1"/>
    <col min="772" max="780" width="10.625" style="338" customWidth="1"/>
    <col min="781" max="1024" width="9" style="338"/>
    <col min="1025" max="1025" width="3.125" style="338" customWidth="1"/>
    <col min="1026" max="1026" width="4.375" style="338" customWidth="1"/>
    <col min="1027" max="1027" width="9.25" style="338" customWidth="1"/>
    <col min="1028" max="1036" width="10.625" style="338" customWidth="1"/>
    <col min="1037" max="1280" width="9" style="338"/>
    <col min="1281" max="1281" width="3.125" style="338" customWidth="1"/>
    <col min="1282" max="1282" width="4.375" style="338" customWidth="1"/>
    <col min="1283" max="1283" width="9.25" style="338" customWidth="1"/>
    <col min="1284" max="1292" width="10.625" style="338" customWidth="1"/>
    <col min="1293" max="1536" width="9" style="338"/>
    <col min="1537" max="1537" width="3.125" style="338" customWidth="1"/>
    <col min="1538" max="1538" width="4.375" style="338" customWidth="1"/>
    <col min="1539" max="1539" width="9.25" style="338" customWidth="1"/>
    <col min="1540" max="1548" width="10.625" style="338" customWidth="1"/>
    <col min="1549" max="1792" width="9" style="338"/>
    <col min="1793" max="1793" width="3.125" style="338" customWidth="1"/>
    <col min="1794" max="1794" width="4.375" style="338" customWidth="1"/>
    <col min="1795" max="1795" width="9.25" style="338" customWidth="1"/>
    <col min="1796" max="1804" width="10.625" style="338" customWidth="1"/>
    <col min="1805" max="2048" width="9" style="338"/>
    <col min="2049" max="2049" width="3.125" style="338" customWidth="1"/>
    <col min="2050" max="2050" width="4.375" style="338" customWidth="1"/>
    <col min="2051" max="2051" width="9.25" style="338" customWidth="1"/>
    <col min="2052" max="2060" width="10.625" style="338" customWidth="1"/>
    <col min="2061" max="2304" width="9" style="338"/>
    <col min="2305" max="2305" width="3.125" style="338" customWidth="1"/>
    <col min="2306" max="2306" width="4.375" style="338" customWidth="1"/>
    <col min="2307" max="2307" width="9.25" style="338" customWidth="1"/>
    <col min="2308" max="2316" width="10.625" style="338" customWidth="1"/>
    <col min="2317" max="2560" width="9" style="338"/>
    <col min="2561" max="2561" width="3.125" style="338" customWidth="1"/>
    <col min="2562" max="2562" width="4.375" style="338" customWidth="1"/>
    <col min="2563" max="2563" width="9.25" style="338" customWidth="1"/>
    <col min="2564" max="2572" width="10.625" style="338" customWidth="1"/>
    <col min="2573" max="2816" width="9" style="338"/>
    <col min="2817" max="2817" width="3.125" style="338" customWidth="1"/>
    <col min="2818" max="2818" width="4.375" style="338" customWidth="1"/>
    <col min="2819" max="2819" width="9.25" style="338" customWidth="1"/>
    <col min="2820" max="2828" width="10.625" style="338" customWidth="1"/>
    <col min="2829" max="3072" width="9" style="338"/>
    <col min="3073" max="3073" width="3.125" style="338" customWidth="1"/>
    <col min="3074" max="3074" width="4.375" style="338" customWidth="1"/>
    <col min="3075" max="3075" width="9.25" style="338" customWidth="1"/>
    <col min="3076" max="3084" width="10.625" style="338" customWidth="1"/>
    <col min="3085" max="3328" width="9" style="338"/>
    <col min="3329" max="3329" width="3.125" style="338" customWidth="1"/>
    <col min="3330" max="3330" width="4.375" style="338" customWidth="1"/>
    <col min="3331" max="3331" width="9.25" style="338" customWidth="1"/>
    <col min="3332" max="3340" width="10.625" style="338" customWidth="1"/>
    <col min="3341" max="3584" width="9" style="338"/>
    <col min="3585" max="3585" width="3.125" style="338" customWidth="1"/>
    <col min="3586" max="3586" width="4.375" style="338" customWidth="1"/>
    <col min="3587" max="3587" width="9.25" style="338" customWidth="1"/>
    <col min="3588" max="3596" width="10.625" style="338" customWidth="1"/>
    <col min="3597" max="3840" width="9" style="338"/>
    <col min="3841" max="3841" width="3.125" style="338" customWidth="1"/>
    <col min="3842" max="3842" width="4.375" style="338" customWidth="1"/>
    <col min="3843" max="3843" width="9.25" style="338" customWidth="1"/>
    <col min="3844" max="3852" width="10.625" style="338" customWidth="1"/>
    <col min="3853" max="4096" width="9" style="338"/>
    <col min="4097" max="4097" width="3.125" style="338" customWidth="1"/>
    <col min="4098" max="4098" width="4.375" style="338" customWidth="1"/>
    <col min="4099" max="4099" width="9.25" style="338" customWidth="1"/>
    <col min="4100" max="4108" width="10.625" style="338" customWidth="1"/>
    <col min="4109" max="4352" width="9" style="338"/>
    <col min="4353" max="4353" width="3.125" style="338" customWidth="1"/>
    <col min="4354" max="4354" width="4.375" style="338" customWidth="1"/>
    <col min="4355" max="4355" width="9.25" style="338" customWidth="1"/>
    <col min="4356" max="4364" width="10.625" style="338" customWidth="1"/>
    <col min="4365" max="4608" width="9" style="338"/>
    <col min="4609" max="4609" width="3.125" style="338" customWidth="1"/>
    <col min="4610" max="4610" width="4.375" style="338" customWidth="1"/>
    <col min="4611" max="4611" width="9.25" style="338" customWidth="1"/>
    <col min="4612" max="4620" width="10.625" style="338" customWidth="1"/>
    <col min="4621" max="4864" width="9" style="338"/>
    <col min="4865" max="4865" width="3.125" style="338" customWidth="1"/>
    <col min="4866" max="4866" width="4.375" style="338" customWidth="1"/>
    <col min="4867" max="4867" width="9.25" style="338" customWidth="1"/>
    <col min="4868" max="4876" width="10.625" style="338" customWidth="1"/>
    <col min="4877" max="5120" width="9" style="338"/>
    <col min="5121" max="5121" width="3.125" style="338" customWidth="1"/>
    <col min="5122" max="5122" width="4.375" style="338" customWidth="1"/>
    <col min="5123" max="5123" width="9.25" style="338" customWidth="1"/>
    <col min="5124" max="5132" width="10.625" style="338" customWidth="1"/>
    <col min="5133" max="5376" width="9" style="338"/>
    <col min="5377" max="5377" width="3.125" style="338" customWidth="1"/>
    <col min="5378" max="5378" width="4.375" style="338" customWidth="1"/>
    <col min="5379" max="5379" width="9.25" style="338" customWidth="1"/>
    <col min="5380" max="5388" width="10.625" style="338" customWidth="1"/>
    <col min="5389" max="5632" width="9" style="338"/>
    <col min="5633" max="5633" width="3.125" style="338" customWidth="1"/>
    <col min="5634" max="5634" width="4.375" style="338" customWidth="1"/>
    <col min="5635" max="5635" width="9.25" style="338" customWidth="1"/>
    <col min="5636" max="5644" width="10.625" style="338" customWidth="1"/>
    <col min="5645" max="5888" width="9" style="338"/>
    <col min="5889" max="5889" width="3.125" style="338" customWidth="1"/>
    <col min="5890" max="5890" width="4.375" style="338" customWidth="1"/>
    <col min="5891" max="5891" width="9.25" style="338" customWidth="1"/>
    <col min="5892" max="5900" width="10.625" style="338" customWidth="1"/>
    <col min="5901" max="6144" width="9" style="338"/>
    <col min="6145" max="6145" width="3.125" style="338" customWidth="1"/>
    <col min="6146" max="6146" width="4.375" style="338" customWidth="1"/>
    <col min="6147" max="6147" width="9.25" style="338" customWidth="1"/>
    <col min="6148" max="6156" width="10.625" style="338" customWidth="1"/>
    <col min="6157" max="6400" width="9" style="338"/>
    <col min="6401" max="6401" width="3.125" style="338" customWidth="1"/>
    <col min="6402" max="6402" width="4.375" style="338" customWidth="1"/>
    <col min="6403" max="6403" width="9.25" style="338" customWidth="1"/>
    <col min="6404" max="6412" width="10.625" style="338" customWidth="1"/>
    <col min="6413" max="6656" width="9" style="338"/>
    <col min="6657" max="6657" width="3.125" style="338" customWidth="1"/>
    <col min="6658" max="6658" width="4.375" style="338" customWidth="1"/>
    <col min="6659" max="6659" width="9.25" style="338" customWidth="1"/>
    <col min="6660" max="6668" width="10.625" style="338" customWidth="1"/>
    <col min="6669" max="6912" width="9" style="338"/>
    <col min="6913" max="6913" width="3.125" style="338" customWidth="1"/>
    <col min="6914" max="6914" width="4.375" style="338" customWidth="1"/>
    <col min="6915" max="6915" width="9.25" style="338" customWidth="1"/>
    <col min="6916" max="6924" width="10.625" style="338" customWidth="1"/>
    <col min="6925" max="7168" width="9" style="338"/>
    <col min="7169" max="7169" width="3.125" style="338" customWidth="1"/>
    <col min="7170" max="7170" width="4.375" style="338" customWidth="1"/>
    <col min="7171" max="7171" width="9.25" style="338" customWidth="1"/>
    <col min="7172" max="7180" width="10.625" style="338" customWidth="1"/>
    <col min="7181" max="7424" width="9" style="338"/>
    <col min="7425" max="7425" width="3.125" style="338" customWidth="1"/>
    <col min="7426" max="7426" width="4.375" style="338" customWidth="1"/>
    <col min="7427" max="7427" width="9.25" style="338" customWidth="1"/>
    <col min="7428" max="7436" width="10.625" style="338" customWidth="1"/>
    <col min="7437" max="7680" width="9" style="338"/>
    <col min="7681" max="7681" width="3.125" style="338" customWidth="1"/>
    <col min="7682" max="7682" width="4.375" style="338" customWidth="1"/>
    <col min="7683" max="7683" width="9.25" style="338" customWidth="1"/>
    <col min="7684" max="7692" width="10.625" style="338" customWidth="1"/>
    <col min="7693" max="7936" width="9" style="338"/>
    <col min="7937" max="7937" width="3.125" style="338" customWidth="1"/>
    <col min="7938" max="7938" width="4.375" style="338" customWidth="1"/>
    <col min="7939" max="7939" width="9.25" style="338" customWidth="1"/>
    <col min="7940" max="7948" width="10.625" style="338" customWidth="1"/>
    <col min="7949" max="8192" width="9" style="338"/>
    <col min="8193" max="8193" width="3.125" style="338" customWidth="1"/>
    <col min="8194" max="8194" width="4.375" style="338" customWidth="1"/>
    <col min="8195" max="8195" width="9.25" style="338" customWidth="1"/>
    <col min="8196" max="8204" width="10.625" style="338" customWidth="1"/>
    <col min="8205" max="8448" width="9" style="338"/>
    <col min="8449" max="8449" width="3.125" style="338" customWidth="1"/>
    <col min="8450" max="8450" width="4.375" style="338" customWidth="1"/>
    <col min="8451" max="8451" width="9.25" style="338" customWidth="1"/>
    <col min="8452" max="8460" width="10.625" style="338" customWidth="1"/>
    <col min="8461" max="8704" width="9" style="338"/>
    <col min="8705" max="8705" width="3.125" style="338" customWidth="1"/>
    <col min="8706" max="8706" width="4.375" style="338" customWidth="1"/>
    <col min="8707" max="8707" width="9.25" style="338" customWidth="1"/>
    <col min="8708" max="8716" width="10.625" style="338" customWidth="1"/>
    <col min="8717" max="8960" width="9" style="338"/>
    <col min="8961" max="8961" width="3.125" style="338" customWidth="1"/>
    <col min="8962" max="8962" width="4.375" style="338" customWidth="1"/>
    <col min="8963" max="8963" width="9.25" style="338" customWidth="1"/>
    <col min="8964" max="8972" width="10.625" style="338" customWidth="1"/>
    <col min="8973" max="9216" width="9" style="338"/>
    <col min="9217" max="9217" width="3.125" style="338" customWidth="1"/>
    <col min="9218" max="9218" width="4.375" style="338" customWidth="1"/>
    <col min="9219" max="9219" width="9.25" style="338" customWidth="1"/>
    <col min="9220" max="9228" width="10.625" style="338" customWidth="1"/>
    <col min="9229" max="9472" width="9" style="338"/>
    <col min="9473" max="9473" width="3.125" style="338" customWidth="1"/>
    <col min="9474" max="9474" width="4.375" style="338" customWidth="1"/>
    <col min="9475" max="9475" width="9.25" style="338" customWidth="1"/>
    <col min="9476" max="9484" width="10.625" style="338" customWidth="1"/>
    <col min="9485" max="9728" width="9" style="338"/>
    <col min="9729" max="9729" width="3.125" style="338" customWidth="1"/>
    <col min="9730" max="9730" width="4.375" style="338" customWidth="1"/>
    <col min="9731" max="9731" width="9.25" style="338" customWidth="1"/>
    <col min="9732" max="9740" width="10.625" style="338" customWidth="1"/>
    <col min="9741" max="9984" width="9" style="338"/>
    <col min="9985" max="9985" width="3.125" style="338" customWidth="1"/>
    <col min="9986" max="9986" width="4.375" style="338" customWidth="1"/>
    <col min="9987" max="9987" width="9.25" style="338" customWidth="1"/>
    <col min="9988" max="9996" width="10.625" style="338" customWidth="1"/>
    <col min="9997" max="10240" width="9" style="338"/>
    <col min="10241" max="10241" width="3.125" style="338" customWidth="1"/>
    <col min="10242" max="10242" width="4.375" style="338" customWidth="1"/>
    <col min="10243" max="10243" width="9.25" style="338" customWidth="1"/>
    <col min="10244" max="10252" width="10.625" style="338" customWidth="1"/>
    <col min="10253" max="10496" width="9" style="338"/>
    <col min="10497" max="10497" width="3.125" style="338" customWidth="1"/>
    <col min="10498" max="10498" width="4.375" style="338" customWidth="1"/>
    <col min="10499" max="10499" width="9.25" style="338" customWidth="1"/>
    <col min="10500" max="10508" width="10.625" style="338" customWidth="1"/>
    <col min="10509" max="10752" width="9" style="338"/>
    <col min="10753" max="10753" width="3.125" style="338" customWidth="1"/>
    <col min="10754" max="10754" width="4.375" style="338" customWidth="1"/>
    <col min="10755" max="10755" width="9.25" style="338" customWidth="1"/>
    <col min="10756" max="10764" width="10.625" style="338" customWidth="1"/>
    <col min="10765" max="11008" width="9" style="338"/>
    <col min="11009" max="11009" width="3.125" style="338" customWidth="1"/>
    <col min="11010" max="11010" width="4.375" style="338" customWidth="1"/>
    <col min="11011" max="11011" width="9.25" style="338" customWidth="1"/>
    <col min="11012" max="11020" width="10.625" style="338" customWidth="1"/>
    <col min="11021" max="11264" width="9" style="338"/>
    <col min="11265" max="11265" width="3.125" style="338" customWidth="1"/>
    <col min="11266" max="11266" width="4.375" style="338" customWidth="1"/>
    <col min="11267" max="11267" width="9.25" style="338" customWidth="1"/>
    <col min="11268" max="11276" width="10.625" style="338" customWidth="1"/>
    <col min="11277" max="11520" width="9" style="338"/>
    <col min="11521" max="11521" width="3.125" style="338" customWidth="1"/>
    <col min="11522" max="11522" width="4.375" style="338" customWidth="1"/>
    <col min="11523" max="11523" width="9.25" style="338" customWidth="1"/>
    <col min="11524" max="11532" width="10.625" style="338" customWidth="1"/>
    <col min="11533" max="11776" width="9" style="338"/>
    <col min="11777" max="11777" width="3.125" style="338" customWidth="1"/>
    <col min="11778" max="11778" width="4.375" style="338" customWidth="1"/>
    <col min="11779" max="11779" width="9.25" style="338" customWidth="1"/>
    <col min="11780" max="11788" width="10.625" style="338" customWidth="1"/>
    <col min="11789" max="12032" width="9" style="338"/>
    <col min="12033" max="12033" width="3.125" style="338" customWidth="1"/>
    <col min="12034" max="12034" width="4.375" style="338" customWidth="1"/>
    <col min="12035" max="12035" width="9.25" style="338" customWidth="1"/>
    <col min="12036" max="12044" width="10.625" style="338" customWidth="1"/>
    <col min="12045" max="12288" width="9" style="338"/>
    <col min="12289" max="12289" width="3.125" style="338" customWidth="1"/>
    <col min="12290" max="12290" width="4.375" style="338" customWidth="1"/>
    <col min="12291" max="12291" width="9.25" style="338" customWidth="1"/>
    <col min="12292" max="12300" width="10.625" style="338" customWidth="1"/>
    <col min="12301" max="12544" width="9" style="338"/>
    <col min="12545" max="12545" width="3.125" style="338" customWidth="1"/>
    <col min="12546" max="12546" width="4.375" style="338" customWidth="1"/>
    <col min="12547" max="12547" width="9.25" style="338" customWidth="1"/>
    <col min="12548" max="12556" width="10.625" style="338" customWidth="1"/>
    <col min="12557" max="12800" width="9" style="338"/>
    <col min="12801" max="12801" width="3.125" style="338" customWidth="1"/>
    <col min="12802" max="12802" width="4.375" style="338" customWidth="1"/>
    <col min="12803" max="12803" width="9.25" style="338" customWidth="1"/>
    <col min="12804" max="12812" width="10.625" style="338" customWidth="1"/>
    <col min="12813" max="13056" width="9" style="338"/>
    <col min="13057" max="13057" width="3.125" style="338" customWidth="1"/>
    <col min="13058" max="13058" width="4.375" style="338" customWidth="1"/>
    <col min="13059" max="13059" width="9.25" style="338" customWidth="1"/>
    <col min="13060" max="13068" width="10.625" style="338" customWidth="1"/>
    <col min="13069" max="13312" width="9" style="338"/>
    <col min="13313" max="13313" width="3.125" style="338" customWidth="1"/>
    <col min="13314" max="13314" width="4.375" style="338" customWidth="1"/>
    <col min="13315" max="13315" width="9.25" style="338" customWidth="1"/>
    <col min="13316" max="13324" width="10.625" style="338" customWidth="1"/>
    <col min="13325" max="13568" width="9" style="338"/>
    <col min="13569" max="13569" width="3.125" style="338" customWidth="1"/>
    <col min="13570" max="13570" width="4.375" style="338" customWidth="1"/>
    <col min="13571" max="13571" width="9.25" style="338" customWidth="1"/>
    <col min="13572" max="13580" width="10.625" style="338" customWidth="1"/>
    <col min="13581" max="13824" width="9" style="338"/>
    <col min="13825" max="13825" width="3.125" style="338" customWidth="1"/>
    <col min="13826" max="13826" width="4.375" style="338" customWidth="1"/>
    <col min="13827" max="13827" width="9.25" style="338" customWidth="1"/>
    <col min="13828" max="13836" width="10.625" style="338" customWidth="1"/>
    <col min="13837" max="14080" width="9" style="338"/>
    <col min="14081" max="14081" width="3.125" style="338" customWidth="1"/>
    <col min="14082" max="14082" width="4.375" style="338" customWidth="1"/>
    <col min="14083" max="14083" width="9.25" style="338" customWidth="1"/>
    <col min="14084" max="14092" width="10.625" style="338" customWidth="1"/>
    <col min="14093" max="14336" width="9" style="338"/>
    <col min="14337" max="14337" width="3.125" style="338" customWidth="1"/>
    <col min="14338" max="14338" width="4.375" style="338" customWidth="1"/>
    <col min="14339" max="14339" width="9.25" style="338" customWidth="1"/>
    <col min="14340" max="14348" width="10.625" style="338" customWidth="1"/>
    <col min="14349" max="14592" width="9" style="338"/>
    <col min="14593" max="14593" width="3.125" style="338" customWidth="1"/>
    <col min="14594" max="14594" width="4.375" style="338" customWidth="1"/>
    <col min="14595" max="14595" width="9.25" style="338" customWidth="1"/>
    <col min="14596" max="14604" width="10.625" style="338" customWidth="1"/>
    <col min="14605" max="14848" width="9" style="338"/>
    <col min="14849" max="14849" width="3.125" style="338" customWidth="1"/>
    <col min="14850" max="14850" width="4.375" style="338" customWidth="1"/>
    <col min="14851" max="14851" width="9.25" style="338" customWidth="1"/>
    <col min="14852" max="14860" width="10.625" style="338" customWidth="1"/>
    <col min="14861" max="15104" width="9" style="338"/>
    <col min="15105" max="15105" width="3.125" style="338" customWidth="1"/>
    <col min="15106" max="15106" width="4.375" style="338" customWidth="1"/>
    <col min="15107" max="15107" width="9.25" style="338" customWidth="1"/>
    <col min="15108" max="15116" width="10.625" style="338" customWidth="1"/>
    <col min="15117" max="15360" width="9" style="338"/>
    <col min="15361" max="15361" width="3.125" style="338" customWidth="1"/>
    <col min="15362" max="15362" width="4.375" style="338" customWidth="1"/>
    <col min="15363" max="15363" width="9.25" style="338" customWidth="1"/>
    <col min="15364" max="15372" width="10.625" style="338" customWidth="1"/>
    <col min="15373" max="15616" width="9" style="338"/>
    <col min="15617" max="15617" width="3.125" style="338" customWidth="1"/>
    <col min="15618" max="15618" width="4.375" style="338" customWidth="1"/>
    <col min="15619" max="15619" width="9.25" style="338" customWidth="1"/>
    <col min="15620" max="15628" width="10.625" style="338" customWidth="1"/>
    <col min="15629" max="15872" width="9" style="338"/>
    <col min="15873" max="15873" width="3.125" style="338" customWidth="1"/>
    <col min="15874" max="15874" width="4.375" style="338" customWidth="1"/>
    <col min="15875" max="15875" width="9.25" style="338" customWidth="1"/>
    <col min="15876" max="15884" width="10.625" style="338" customWidth="1"/>
    <col min="15885" max="16128" width="9" style="338"/>
    <col min="16129" max="16129" width="3.125" style="338" customWidth="1"/>
    <col min="16130" max="16130" width="4.375" style="338" customWidth="1"/>
    <col min="16131" max="16131" width="9.25" style="338" customWidth="1"/>
    <col min="16132" max="16140" width="10.625" style="338" customWidth="1"/>
    <col min="16141" max="16384" width="9" style="338"/>
  </cols>
  <sheetData>
    <row r="1" spans="1:13" ht="18.75" customHeight="1">
      <c r="A1" s="41" t="s">
        <v>4290</v>
      </c>
      <c r="B1" s="338"/>
      <c r="L1" s="599" t="s">
        <v>4105</v>
      </c>
    </row>
    <row r="2" spans="1:13" ht="6.75" customHeight="1">
      <c r="B2" s="338"/>
      <c r="L2" s="600"/>
    </row>
    <row r="3" spans="1:13" ht="18" customHeight="1">
      <c r="A3" s="672" t="s">
        <v>4291</v>
      </c>
      <c r="B3" s="407"/>
      <c r="C3" s="407"/>
      <c r="D3" s="829" t="s">
        <v>4292</v>
      </c>
      <c r="E3" s="830"/>
      <c r="F3" s="830"/>
      <c r="G3" s="829" t="s">
        <v>4293</v>
      </c>
      <c r="H3" s="830"/>
      <c r="I3" s="830"/>
      <c r="J3" s="829" t="s">
        <v>4294</v>
      </c>
      <c r="K3" s="830"/>
      <c r="L3" s="830"/>
      <c r="M3" s="402"/>
    </row>
    <row r="4" spans="1:13" s="796" customFormat="1" ht="22.5">
      <c r="A4" s="411"/>
      <c r="B4" s="412"/>
      <c r="C4" s="412"/>
      <c r="D4" s="603" t="s">
        <v>60</v>
      </c>
      <c r="E4" s="831" t="s">
        <v>4295</v>
      </c>
      <c r="F4" s="831" t="s">
        <v>4296</v>
      </c>
      <c r="G4" s="603" t="s">
        <v>60</v>
      </c>
      <c r="H4" s="831" t="s">
        <v>4295</v>
      </c>
      <c r="I4" s="831" t="s">
        <v>4296</v>
      </c>
      <c r="J4" s="603" t="s">
        <v>60</v>
      </c>
      <c r="K4" s="831" t="s">
        <v>4295</v>
      </c>
      <c r="L4" s="744" t="s">
        <v>4296</v>
      </c>
    </row>
    <row r="5" spans="1:13" ht="6" customHeight="1">
      <c r="D5" s="773"/>
    </row>
    <row r="6" spans="1:13" ht="15" customHeight="1">
      <c r="A6" s="401" t="s">
        <v>4297</v>
      </c>
      <c r="B6" s="792"/>
      <c r="C6" s="792"/>
      <c r="D6" s="801">
        <f>SUM(D7:D11)</f>
        <v>17210</v>
      </c>
      <c r="E6" s="538">
        <f t="shared" ref="E6:L6" si="0">SUM(E7:E11)</f>
        <v>3756</v>
      </c>
      <c r="F6" s="538">
        <f t="shared" si="0"/>
        <v>12925</v>
      </c>
      <c r="G6" s="538">
        <f t="shared" si="0"/>
        <v>5379</v>
      </c>
      <c r="H6" s="538">
        <f t="shared" si="0"/>
        <v>2663</v>
      </c>
      <c r="I6" s="538">
        <f t="shared" si="0"/>
        <v>2697</v>
      </c>
      <c r="J6" s="538">
        <f t="shared" si="0"/>
        <v>11322</v>
      </c>
      <c r="K6" s="538">
        <f t="shared" si="0"/>
        <v>1088</v>
      </c>
      <c r="L6" s="538">
        <f t="shared" si="0"/>
        <v>10221</v>
      </c>
    </row>
    <row r="7" spans="1:13" ht="15" customHeight="1">
      <c r="A7" s="806"/>
      <c r="B7" s="401" t="s">
        <v>4298</v>
      </c>
      <c r="C7" s="792" t="s">
        <v>4158</v>
      </c>
      <c r="D7" s="801">
        <f>SUM(D13,D19,D25,D31,D37,D43)</f>
        <v>4120</v>
      </c>
      <c r="E7" s="538">
        <f t="shared" ref="E7:L11" si="1">SUM(E13,E19,E25,E31,E37,E43)</f>
        <v>1582</v>
      </c>
      <c r="F7" s="538">
        <f t="shared" si="1"/>
        <v>2444</v>
      </c>
      <c r="G7" s="538">
        <f t="shared" si="1"/>
        <v>2361</v>
      </c>
      <c r="H7" s="538">
        <f t="shared" si="1"/>
        <v>1209</v>
      </c>
      <c r="I7" s="538">
        <f t="shared" si="1"/>
        <v>1146</v>
      </c>
      <c r="J7" s="538">
        <f t="shared" si="1"/>
        <v>1669</v>
      </c>
      <c r="K7" s="538">
        <f t="shared" si="1"/>
        <v>372</v>
      </c>
      <c r="L7" s="538">
        <f t="shared" si="1"/>
        <v>1296</v>
      </c>
    </row>
    <row r="8" spans="1:13" ht="15" customHeight="1">
      <c r="A8" s="806"/>
      <c r="B8" s="401"/>
      <c r="C8" s="792" t="s">
        <v>4299</v>
      </c>
      <c r="D8" s="801">
        <f>SUM(D14,D20,D26,D32,D38,D44)</f>
        <v>5019</v>
      </c>
      <c r="E8" s="538">
        <f t="shared" si="1"/>
        <v>1303</v>
      </c>
      <c r="F8" s="538">
        <f t="shared" si="1"/>
        <v>3567</v>
      </c>
      <c r="G8" s="538">
        <f t="shared" si="1"/>
        <v>1915</v>
      </c>
      <c r="H8" s="538">
        <f t="shared" si="1"/>
        <v>872</v>
      </c>
      <c r="I8" s="538">
        <f t="shared" si="1"/>
        <v>1035</v>
      </c>
      <c r="J8" s="538">
        <f t="shared" si="1"/>
        <v>2966</v>
      </c>
      <c r="K8" s="538">
        <f t="shared" si="1"/>
        <v>430</v>
      </c>
      <c r="L8" s="538">
        <f t="shared" si="1"/>
        <v>2531</v>
      </c>
    </row>
    <row r="9" spans="1:13" ht="15" customHeight="1">
      <c r="A9" s="806"/>
      <c r="B9" s="401"/>
      <c r="C9" s="792" t="s">
        <v>4300</v>
      </c>
      <c r="D9" s="801">
        <f>SUM(D15,D21,D27,D33,D39,D45)</f>
        <v>3902</v>
      </c>
      <c r="E9" s="538">
        <f t="shared" si="1"/>
        <v>562</v>
      </c>
      <c r="F9" s="538">
        <f t="shared" si="1"/>
        <v>3213</v>
      </c>
      <c r="G9" s="538">
        <f t="shared" si="1"/>
        <v>714</v>
      </c>
      <c r="H9" s="538">
        <f t="shared" si="1"/>
        <v>355</v>
      </c>
      <c r="I9" s="538">
        <f t="shared" si="1"/>
        <v>357</v>
      </c>
      <c r="J9" s="538">
        <f t="shared" si="1"/>
        <v>3059</v>
      </c>
      <c r="K9" s="538">
        <f t="shared" si="1"/>
        <v>204</v>
      </c>
      <c r="L9" s="538">
        <f t="shared" si="1"/>
        <v>2855</v>
      </c>
    </row>
    <row r="10" spans="1:13" ht="15" customHeight="1">
      <c r="A10" s="806"/>
      <c r="B10" s="401"/>
      <c r="C10" s="792" t="s">
        <v>4301</v>
      </c>
      <c r="D10" s="801">
        <f>SUM(D16,D22,D28,D34,D40,D46)</f>
        <v>2524</v>
      </c>
      <c r="E10" s="538">
        <f t="shared" si="1"/>
        <v>222</v>
      </c>
      <c r="F10" s="538">
        <f t="shared" si="1"/>
        <v>2213</v>
      </c>
      <c r="G10" s="538">
        <f t="shared" si="1"/>
        <v>274</v>
      </c>
      <c r="H10" s="538">
        <f t="shared" si="1"/>
        <v>160</v>
      </c>
      <c r="I10" s="538">
        <f t="shared" si="1"/>
        <v>113</v>
      </c>
      <c r="J10" s="538">
        <f>SUM(J16,J22,J28,J34,J40,J46)</f>
        <v>2165</v>
      </c>
      <c r="K10" s="538">
        <f t="shared" si="1"/>
        <v>62</v>
      </c>
      <c r="L10" s="538">
        <f t="shared" si="1"/>
        <v>2099</v>
      </c>
    </row>
    <row r="11" spans="1:13" ht="15" customHeight="1">
      <c r="A11" s="806"/>
      <c r="B11" s="401"/>
      <c r="C11" s="792" t="s">
        <v>4302</v>
      </c>
      <c r="D11" s="801">
        <f>SUM(D17,D23,D29,D35,D41,D47)</f>
        <v>1645</v>
      </c>
      <c r="E11" s="538">
        <f t="shared" si="1"/>
        <v>87</v>
      </c>
      <c r="F11" s="538">
        <f t="shared" si="1"/>
        <v>1488</v>
      </c>
      <c r="G11" s="538">
        <f>SUM(G17,G23,G29,G35,G41,G47)</f>
        <v>115</v>
      </c>
      <c r="H11" s="538">
        <f t="shared" si="1"/>
        <v>67</v>
      </c>
      <c r="I11" s="538">
        <f t="shared" si="1"/>
        <v>46</v>
      </c>
      <c r="J11" s="538">
        <f t="shared" si="1"/>
        <v>1463</v>
      </c>
      <c r="K11" s="538">
        <f t="shared" si="1"/>
        <v>20</v>
      </c>
      <c r="L11" s="538">
        <f t="shared" si="1"/>
        <v>1440</v>
      </c>
    </row>
    <row r="12" spans="1:13" ht="15" customHeight="1">
      <c r="A12" s="401" t="s">
        <v>4303</v>
      </c>
      <c r="B12" s="792"/>
      <c r="C12" s="792"/>
      <c r="D12" s="801">
        <f>SUM(D13:D17)</f>
        <v>2031</v>
      </c>
      <c r="E12" s="538">
        <f t="shared" ref="E12:L12" si="2">SUM(E13:E17)</f>
        <v>989</v>
      </c>
      <c r="F12" s="538">
        <f t="shared" si="2"/>
        <v>986</v>
      </c>
      <c r="G12" s="538">
        <f t="shared" si="2"/>
        <v>1098</v>
      </c>
      <c r="H12" s="538">
        <f t="shared" si="2"/>
        <v>669</v>
      </c>
      <c r="I12" s="538">
        <f t="shared" si="2"/>
        <v>425</v>
      </c>
      <c r="J12" s="538">
        <f t="shared" si="2"/>
        <v>879</v>
      </c>
      <c r="K12" s="538">
        <f t="shared" si="2"/>
        <v>319</v>
      </c>
      <c r="L12" s="538">
        <f t="shared" si="2"/>
        <v>560</v>
      </c>
    </row>
    <row r="13" spans="1:13" ht="15" customHeight="1">
      <c r="A13" s="806"/>
      <c r="B13" s="401" t="s">
        <v>4298</v>
      </c>
      <c r="C13" s="792" t="s">
        <v>4158</v>
      </c>
      <c r="D13" s="801">
        <v>1599</v>
      </c>
      <c r="E13" s="539">
        <v>781</v>
      </c>
      <c r="F13" s="539">
        <v>782</v>
      </c>
      <c r="G13" s="539">
        <v>934</v>
      </c>
      <c r="H13" s="539">
        <v>565</v>
      </c>
      <c r="I13" s="539">
        <v>365</v>
      </c>
      <c r="J13" s="539">
        <v>631</v>
      </c>
      <c r="K13" s="539">
        <v>215</v>
      </c>
      <c r="L13" s="539">
        <v>416</v>
      </c>
    </row>
    <row r="14" spans="1:13" ht="15" customHeight="1">
      <c r="A14" s="806"/>
      <c r="B14" s="401"/>
      <c r="C14" s="792" t="s">
        <v>4299</v>
      </c>
      <c r="D14" s="801">
        <v>389</v>
      </c>
      <c r="E14" s="539">
        <v>190</v>
      </c>
      <c r="F14" s="539">
        <v>186</v>
      </c>
      <c r="G14" s="539">
        <v>153</v>
      </c>
      <c r="H14" s="539">
        <v>97</v>
      </c>
      <c r="I14" s="539">
        <v>56</v>
      </c>
      <c r="J14" s="539">
        <v>223</v>
      </c>
      <c r="K14" s="539">
        <v>93</v>
      </c>
      <c r="L14" s="539">
        <v>130</v>
      </c>
    </row>
    <row r="15" spans="1:13" ht="15" customHeight="1">
      <c r="A15" s="806"/>
      <c r="B15" s="401"/>
      <c r="C15" s="792" t="s">
        <v>4300</v>
      </c>
      <c r="D15" s="801">
        <v>37</v>
      </c>
      <c r="E15" s="539">
        <v>18</v>
      </c>
      <c r="F15" s="539">
        <v>15</v>
      </c>
      <c r="G15" s="539">
        <v>10</v>
      </c>
      <c r="H15" s="539">
        <v>7</v>
      </c>
      <c r="I15" s="539">
        <v>3</v>
      </c>
      <c r="J15" s="539">
        <v>23</v>
      </c>
      <c r="K15" s="539">
        <v>11</v>
      </c>
      <c r="L15" s="539">
        <v>12</v>
      </c>
    </row>
    <row r="16" spans="1:13" ht="15" customHeight="1">
      <c r="A16" s="806"/>
      <c r="B16" s="401"/>
      <c r="C16" s="792" t="s">
        <v>4301</v>
      </c>
      <c r="D16" s="801">
        <v>5</v>
      </c>
      <c r="E16" s="539" t="s">
        <v>3897</v>
      </c>
      <c r="F16" s="539">
        <v>3</v>
      </c>
      <c r="G16" s="539">
        <v>1</v>
      </c>
      <c r="H16" s="539" t="s">
        <v>3897</v>
      </c>
      <c r="I16" s="539">
        <v>1</v>
      </c>
      <c r="J16" s="539">
        <v>2</v>
      </c>
      <c r="K16" s="539" t="s">
        <v>3897</v>
      </c>
      <c r="L16" s="539">
        <v>2</v>
      </c>
    </row>
    <row r="17" spans="1:12" ht="15" customHeight="1">
      <c r="A17" s="806"/>
      <c r="B17" s="401"/>
      <c r="C17" s="792" t="s">
        <v>4302</v>
      </c>
      <c r="D17" s="801">
        <v>1</v>
      </c>
      <c r="E17" s="539" t="s">
        <v>3897</v>
      </c>
      <c r="F17" s="539" t="s">
        <v>3897</v>
      </c>
      <c r="G17" s="539" t="s">
        <v>3897</v>
      </c>
      <c r="H17" s="539" t="s">
        <v>3897</v>
      </c>
      <c r="I17" s="539" t="s">
        <v>3897</v>
      </c>
      <c r="J17" s="539" t="s">
        <v>3897</v>
      </c>
      <c r="K17" s="539" t="s">
        <v>3897</v>
      </c>
      <c r="L17" s="539" t="s">
        <v>3897</v>
      </c>
    </row>
    <row r="18" spans="1:12" ht="15" customHeight="1">
      <c r="A18" s="401" t="s">
        <v>4304</v>
      </c>
      <c r="B18" s="792"/>
      <c r="C18" s="792"/>
      <c r="D18" s="801">
        <f>SUM(D19:D23)</f>
        <v>4610</v>
      </c>
      <c r="E18" s="538">
        <f t="shared" ref="E18:L18" si="3">SUM(E19:E23)</f>
        <v>1422</v>
      </c>
      <c r="F18" s="538">
        <f t="shared" si="3"/>
        <v>3072</v>
      </c>
      <c r="G18" s="538">
        <f t="shared" si="3"/>
        <v>2099</v>
      </c>
      <c r="H18" s="538">
        <f t="shared" si="3"/>
        <v>1006</v>
      </c>
      <c r="I18" s="538">
        <f t="shared" si="3"/>
        <v>1088</v>
      </c>
      <c r="J18" s="538">
        <f t="shared" si="3"/>
        <v>2402</v>
      </c>
      <c r="K18" s="538">
        <f t="shared" si="3"/>
        <v>415</v>
      </c>
      <c r="L18" s="538">
        <f t="shared" si="3"/>
        <v>1983</v>
      </c>
    </row>
    <row r="19" spans="1:12" ht="15" customHeight="1">
      <c r="A19" s="806"/>
      <c r="B19" s="401" t="s">
        <v>4298</v>
      </c>
      <c r="C19" s="792" t="s">
        <v>4158</v>
      </c>
      <c r="D19" s="801">
        <v>2114</v>
      </c>
      <c r="E19" s="539">
        <v>716</v>
      </c>
      <c r="F19" s="539">
        <v>1356</v>
      </c>
      <c r="G19" s="539">
        <v>1196</v>
      </c>
      <c r="H19" s="539">
        <v>570</v>
      </c>
      <c r="I19" s="539">
        <v>625</v>
      </c>
      <c r="J19" s="539">
        <v>877</v>
      </c>
      <c r="K19" s="539">
        <v>146</v>
      </c>
      <c r="L19" s="539">
        <v>730</v>
      </c>
    </row>
    <row r="20" spans="1:12" ht="15" customHeight="1">
      <c r="A20" s="806"/>
      <c r="B20" s="401"/>
      <c r="C20" s="792" t="s">
        <v>4299</v>
      </c>
      <c r="D20" s="801">
        <v>2140</v>
      </c>
      <c r="E20" s="539">
        <v>620</v>
      </c>
      <c r="F20" s="539">
        <v>1463</v>
      </c>
      <c r="G20" s="539">
        <v>819</v>
      </c>
      <c r="H20" s="539">
        <v>393</v>
      </c>
      <c r="I20" s="539">
        <v>422</v>
      </c>
      <c r="J20" s="539">
        <v>1269</v>
      </c>
      <c r="K20" s="539">
        <v>226</v>
      </c>
      <c r="L20" s="539">
        <v>1041</v>
      </c>
    </row>
    <row r="21" spans="1:12" ht="15" customHeight="1">
      <c r="A21" s="806"/>
      <c r="B21" s="401"/>
      <c r="C21" s="792" t="s">
        <v>4300</v>
      </c>
      <c r="D21" s="801">
        <v>321</v>
      </c>
      <c r="E21" s="539">
        <v>79</v>
      </c>
      <c r="F21" s="539">
        <v>227</v>
      </c>
      <c r="G21" s="539">
        <v>82</v>
      </c>
      <c r="H21" s="539">
        <v>42</v>
      </c>
      <c r="I21" s="539">
        <v>40</v>
      </c>
      <c r="J21" s="539">
        <v>224</v>
      </c>
      <c r="K21" s="539">
        <v>37</v>
      </c>
      <c r="L21" s="539">
        <v>187</v>
      </c>
    </row>
    <row r="22" spans="1:12" ht="15" customHeight="1">
      <c r="A22" s="806"/>
      <c r="B22" s="401"/>
      <c r="C22" s="792" t="s">
        <v>4301</v>
      </c>
      <c r="D22" s="801">
        <v>25</v>
      </c>
      <c r="E22" s="539">
        <v>5</v>
      </c>
      <c r="F22" s="539">
        <v>20</v>
      </c>
      <c r="G22" s="538">
        <v>1</v>
      </c>
      <c r="H22" s="539" t="s">
        <v>3897</v>
      </c>
      <c r="I22" s="539">
        <v>1</v>
      </c>
      <c r="J22" s="539">
        <v>24</v>
      </c>
      <c r="K22" s="539">
        <v>5</v>
      </c>
      <c r="L22" s="539">
        <v>19</v>
      </c>
    </row>
    <row r="23" spans="1:12" ht="15" customHeight="1">
      <c r="A23" s="806"/>
      <c r="B23" s="401"/>
      <c r="C23" s="792" t="s">
        <v>4302</v>
      </c>
      <c r="D23" s="801">
        <v>10</v>
      </c>
      <c r="E23" s="539">
        <v>2</v>
      </c>
      <c r="F23" s="539">
        <v>6</v>
      </c>
      <c r="G23" s="539">
        <v>1</v>
      </c>
      <c r="H23" s="539">
        <v>1</v>
      </c>
      <c r="I23" s="539" t="s">
        <v>3897</v>
      </c>
      <c r="J23" s="539">
        <v>8</v>
      </c>
      <c r="K23" s="539">
        <v>1</v>
      </c>
      <c r="L23" s="539">
        <v>6</v>
      </c>
    </row>
    <row r="24" spans="1:12" ht="15" customHeight="1">
      <c r="A24" s="401" t="s">
        <v>4305</v>
      </c>
      <c r="B24" s="792"/>
      <c r="C24" s="792"/>
      <c r="D24" s="801">
        <f>SUM(D25:D29)</f>
        <v>4772</v>
      </c>
      <c r="E24" s="538">
        <f t="shared" ref="E24:L24" si="4">SUM(E25:E29)</f>
        <v>891</v>
      </c>
      <c r="F24" s="538">
        <f t="shared" si="4"/>
        <v>3731</v>
      </c>
      <c r="G24" s="538">
        <f t="shared" si="4"/>
        <v>1448</v>
      </c>
      <c r="H24" s="538">
        <f t="shared" si="4"/>
        <v>632</v>
      </c>
      <c r="I24" s="538">
        <f t="shared" si="4"/>
        <v>810</v>
      </c>
      <c r="J24" s="538">
        <f t="shared" si="4"/>
        <v>3178</v>
      </c>
      <c r="K24" s="538">
        <f t="shared" si="4"/>
        <v>256</v>
      </c>
      <c r="L24" s="538">
        <f t="shared" si="4"/>
        <v>2920</v>
      </c>
    </row>
    <row r="25" spans="1:12" ht="15" customHeight="1">
      <c r="A25" s="806"/>
      <c r="B25" s="401" t="s">
        <v>4298</v>
      </c>
      <c r="C25" s="792" t="s">
        <v>4158</v>
      </c>
      <c r="D25" s="801">
        <v>353</v>
      </c>
      <c r="E25" s="539">
        <v>74</v>
      </c>
      <c r="F25" s="539">
        <v>265</v>
      </c>
      <c r="G25" s="539">
        <v>203</v>
      </c>
      <c r="H25" s="539">
        <v>65</v>
      </c>
      <c r="I25" s="539">
        <v>137</v>
      </c>
      <c r="J25" s="539">
        <v>137</v>
      </c>
      <c r="K25" s="539">
        <v>9</v>
      </c>
      <c r="L25" s="539">
        <v>128</v>
      </c>
    </row>
    <row r="26" spans="1:12" ht="15" customHeight="1">
      <c r="A26" s="806"/>
      <c r="B26" s="401"/>
      <c r="C26" s="792" t="s">
        <v>4299</v>
      </c>
      <c r="D26" s="801">
        <v>2236</v>
      </c>
      <c r="E26" s="539">
        <v>467</v>
      </c>
      <c r="F26" s="539">
        <v>1707</v>
      </c>
      <c r="G26" s="539">
        <v>861</v>
      </c>
      <c r="H26" s="539">
        <v>361</v>
      </c>
      <c r="I26" s="539">
        <v>496</v>
      </c>
      <c r="J26" s="539">
        <v>1318</v>
      </c>
      <c r="K26" s="539">
        <v>106</v>
      </c>
      <c r="L26" s="539">
        <v>1210</v>
      </c>
    </row>
    <row r="27" spans="1:12" ht="15" customHeight="1">
      <c r="A27" s="806"/>
      <c r="B27" s="401"/>
      <c r="C27" s="792" t="s">
        <v>4300</v>
      </c>
      <c r="D27" s="801">
        <v>1867</v>
      </c>
      <c r="E27" s="539">
        <v>294</v>
      </c>
      <c r="F27" s="539">
        <v>1512</v>
      </c>
      <c r="G27" s="539">
        <v>339</v>
      </c>
      <c r="H27" s="539">
        <v>176</v>
      </c>
      <c r="I27" s="539">
        <v>162</v>
      </c>
      <c r="J27" s="539">
        <v>1465</v>
      </c>
      <c r="K27" s="539">
        <v>115</v>
      </c>
      <c r="L27" s="539">
        <v>1350</v>
      </c>
    </row>
    <row r="28" spans="1:12" ht="15" customHeight="1">
      <c r="A28" s="806"/>
      <c r="B28" s="401"/>
      <c r="C28" s="792" t="s">
        <v>4301</v>
      </c>
      <c r="D28" s="801">
        <v>288</v>
      </c>
      <c r="E28" s="539">
        <v>47</v>
      </c>
      <c r="F28" s="539">
        <v>230</v>
      </c>
      <c r="G28" s="539">
        <v>40</v>
      </c>
      <c r="H28" s="539">
        <v>25</v>
      </c>
      <c r="I28" s="539">
        <v>15</v>
      </c>
      <c r="J28" s="539">
        <v>237</v>
      </c>
      <c r="K28" s="539">
        <v>22</v>
      </c>
      <c r="L28" s="539">
        <v>215</v>
      </c>
    </row>
    <row r="29" spans="1:12" ht="15" customHeight="1">
      <c r="A29" s="806"/>
      <c r="B29" s="401"/>
      <c r="C29" s="792" t="s">
        <v>4302</v>
      </c>
      <c r="D29" s="801">
        <v>28</v>
      </c>
      <c r="E29" s="539">
        <v>9</v>
      </c>
      <c r="F29" s="539">
        <v>17</v>
      </c>
      <c r="G29" s="539">
        <v>5</v>
      </c>
      <c r="H29" s="539">
        <v>5</v>
      </c>
      <c r="I29" s="539" t="s">
        <v>3897</v>
      </c>
      <c r="J29" s="539">
        <v>21</v>
      </c>
      <c r="K29" s="539">
        <v>4</v>
      </c>
      <c r="L29" s="539">
        <v>17</v>
      </c>
    </row>
    <row r="30" spans="1:12" ht="15" customHeight="1">
      <c r="A30" s="401" t="s">
        <v>4306</v>
      </c>
      <c r="B30" s="792"/>
      <c r="C30" s="792"/>
      <c r="D30" s="801">
        <f>SUM(D31:D35)</f>
        <v>3183</v>
      </c>
      <c r="E30" s="538">
        <f t="shared" ref="E30:L30" si="5">SUM(E31:E35)</f>
        <v>318</v>
      </c>
      <c r="F30" s="538">
        <f t="shared" si="5"/>
        <v>2768</v>
      </c>
      <c r="G30" s="538">
        <f t="shared" si="5"/>
        <v>485</v>
      </c>
      <c r="H30" s="538">
        <f t="shared" si="5"/>
        <v>234</v>
      </c>
      <c r="I30" s="538">
        <f t="shared" si="5"/>
        <v>249</v>
      </c>
      <c r="J30" s="538">
        <f t="shared" si="5"/>
        <v>2603</v>
      </c>
      <c r="K30" s="538">
        <f t="shared" si="5"/>
        <v>84</v>
      </c>
      <c r="L30" s="538">
        <f t="shared" si="5"/>
        <v>2517</v>
      </c>
    </row>
    <row r="31" spans="1:12" ht="15" customHeight="1">
      <c r="A31" s="806"/>
      <c r="B31" s="401" t="s">
        <v>4298</v>
      </c>
      <c r="C31" s="792" t="s">
        <v>4158</v>
      </c>
      <c r="D31" s="801">
        <v>47</v>
      </c>
      <c r="E31" s="539">
        <v>9</v>
      </c>
      <c r="F31" s="539">
        <v>37</v>
      </c>
      <c r="G31" s="539">
        <v>25</v>
      </c>
      <c r="H31" s="539">
        <v>7</v>
      </c>
      <c r="I31" s="539">
        <v>18</v>
      </c>
      <c r="J31" s="539">
        <v>21</v>
      </c>
      <c r="K31" s="539">
        <v>2</v>
      </c>
      <c r="L31" s="539">
        <v>19</v>
      </c>
    </row>
    <row r="32" spans="1:12" ht="15" customHeight="1">
      <c r="A32" s="806"/>
      <c r="B32" s="401"/>
      <c r="C32" s="792" t="s">
        <v>4299</v>
      </c>
      <c r="D32" s="801">
        <v>207</v>
      </c>
      <c r="E32" s="539">
        <v>24</v>
      </c>
      <c r="F32" s="539">
        <v>172</v>
      </c>
      <c r="G32" s="539">
        <v>71</v>
      </c>
      <c r="H32" s="539">
        <v>19</v>
      </c>
      <c r="I32" s="539">
        <v>52</v>
      </c>
      <c r="J32" s="539">
        <v>126</v>
      </c>
      <c r="K32" s="539">
        <v>5</v>
      </c>
      <c r="L32" s="539">
        <v>120</v>
      </c>
    </row>
    <row r="33" spans="1:12" ht="15" customHeight="1">
      <c r="A33" s="806"/>
      <c r="B33" s="401"/>
      <c r="C33" s="792" t="s">
        <v>4300</v>
      </c>
      <c r="D33" s="801">
        <v>1479</v>
      </c>
      <c r="E33" s="539">
        <v>155</v>
      </c>
      <c r="F33" s="539">
        <v>1285</v>
      </c>
      <c r="G33" s="539">
        <v>244</v>
      </c>
      <c r="H33" s="539">
        <v>114</v>
      </c>
      <c r="I33" s="539">
        <v>129</v>
      </c>
      <c r="J33" s="539">
        <v>1196</v>
      </c>
      <c r="K33" s="539">
        <v>41</v>
      </c>
      <c r="L33" s="539">
        <v>1155</v>
      </c>
    </row>
    <row r="34" spans="1:12" ht="15" customHeight="1">
      <c r="A34" s="806"/>
      <c r="B34" s="401"/>
      <c r="C34" s="792" t="s">
        <v>4301</v>
      </c>
      <c r="D34" s="801">
        <v>1280</v>
      </c>
      <c r="E34" s="539">
        <v>113</v>
      </c>
      <c r="F34" s="539">
        <v>1128</v>
      </c>
      <c r="G34" s="539">
        <v>132</v>
      </c>
      <c r="H34" s="539">
        <v>84</v>
      </c>
      <c r="I34" s="539">
        <v>47</v>
      </c>
      <c r="J34" s="539">
        <v>1109</v>
      </c>
      <c r="K34" s="539">
        <v>29</v>
      </c>
      <c r="L34" s="539">
        <v>1080</v>
      </c>
    </row>
    <row r="35" spans="1:12" ht="15" customHeight="1">
      <c r="A35" s="806"/>
      <c r="B35" s="401"/>
      <c r="C35" s="792" t="s">
        <v>4302</v>
      </c>
      <c r="D35" s="801">
        <v>170</v>
      </c>
      <c r="E35" s="539">
        <v>17</v>
      </c>
      <c r="F35" s="539">
        <v>146</v>
      </c>
      <c r="G35" s="539">
        <v>13</v>
      </c>
      <c r="H35" s="539">
        <v>10</v>
      </c>
      <c r="I35" s="539">
        <v>3</v>
      </c>
      <c r="J35" s="539">
        <v>151</v>
      </c>
      <c r="K35" s="539">
        <v>7</v>
      </c>
      <c r="L35" s="539">
        <v>143</v>
      </c>
    </row>
    <row r="36" spans="1:12" ht="15" customHeight="1">
      <c r="A36" s="401" t="s">
        <v>4307</v>
      </c>
      <c r="B36" s="792"/>
      <c r="C36" s="792"/>
      <c r="D36" s="801">
        <f>SUM(D37:D41)</f>
        <v>1818</v>
      </c>
      <c r="E36" s="538">
        <f t="shared" ref="E36:L36" si="6">SUM(E37:E41)</f>
        <v>111</v>
      </c>
      <c r="F36" s="538">
        <f t="shared" si="6"/>
        <v>1630</v>
      </c>
      <c r="G36" s="538">
        <f t="shared" si="6"/>
        <v>203</v>
      </c>
      <c r="H36" s="538">
        <f t="shared" si="6"/>
        <v>100</v>
      </c>
      <c r="I36" s="538">
        <f t="shared" si="6"/>
        <v>102</v>
      </c>
      <c r="J36" s="538">
        <f t="shared" si="6"/>
        <v>1543</v>
      </c>
      <c r="K36" s="538">
        <f t="shared" si="6"/>
        <v>11</v>
      </c>
      <c r="L36" s="538">
        <f t="shared" si="6"/>
        <v>1528</v>
      </c>
    </row>
    <row r="37" spans="1:12" ht="15" customHeight="1">
      <c r="A37" s="806"/>
      <c r="B37" s="401" t="s">
        <v>4298</v>
      </c>
      <c r="C37" s="792" t="s">
        <v>4158</v>
      </c>
      <c r="D37" s="801">
        <v>4</v>
      </c>
      <c r="E37" s="539">
        <v>1</v>
      </c>
      <c r="F37" s="539">
        <v>2</v>
      </c>
      <c r="G37" s="539">
        <v>1</v>
      </c>
      <c r="H37" s="539">
        <v>1</v>
      </c>
      <c r="I37" s="539" t="s">
        <v>3897</v>
      </c>
      <c r="J37" s="539">
        <v>2</v>
      </c>
      <c r="K37" s="539" t="s">
        <v>3897</v>
      </c>
      <c r="L37" s="539">
        <v>2</v>
      </c>
    </row>
    <row r="38" spans="1:12" ht="15" customHeight="1">
      <c r="A38" s="806"/>
      <c r="B38" s="401"/>
      <c r="C38" s="792" t="s">
        <v>4299</v>
      </c>
      <c r="D38" s="801">
        <v>39</v>
      </c>
      <c r="E38" s="539">
        <v>2</v>
      </c>
      <c r="F38" s="539">
        <v>34</v>
      </c>
      <c r="G38" s="539">
        <v>11</v>
      </c>
      <c r="H38" s="539">
        <v>2</v>
      </c>
      <c r="I38" s="539">
        <v>9</v>
      </c>
      <c r="J38" s="539">
        <v>25</v>
      </c>
      <c r="K38" s="539" t="s">
        <v>3897</v>
      </c>
      <c r="L38" s="539">
        <v>25</v>
      </c>
    </row>
    <row r="39" spans="1:12" ht="15" customHeight="1">
      <c r="A39" s="806"/>
      <c r="B39" s="401"/>
      <c r="C39" s="792" t="s">
        <v>4300</v>
      </c>
      <c r="D39" s="801">
        <v>169</v>
      </c>
      <c r="E39" s="539">
        <v>15</v>
      </c>
      <c r="F39" s="539">
        <v>147</v>
      </c>
      <c r="G39" s="539">
        <v>36</v>
      </c>
      <c r="H39" s="539">
        <v>15</v>
      </c>
      <c r="I39" s="539">
        <v>21</v>
      </c>
      <c r="J39" s="539">
        <v>126</v>
      </c>
      <c r="K39" s="539" t="s">
        <v>3897</v>
      </c>
      <c r="L39" s="539">
        <v>126</v>
      </c>
    </row>
    <row r="40" spans="1:12" ht="15" customHeight="1">
      <c r="A40" s="806"/>
      <c r="B40" s="401"/>
      <c r="C40" s="792" t="s">
        <v>4301</v>
      </c>
      <c r="D40" s="801">
        <v>845</v>
      </c>
      <c r="E40" s="539">
        <v>53</v>
      </c>
      <c r="F40" s="539">
        <v>759</v>
      </c>
      <c r="G40" s="539">
        <v>92</v>
      </c>
      <c r="H40" s="539">
        <v>47</v>
      </c>
      <c r="I40" s="539">
        <v>45</v>
      </c>
      <c r="J40" s="539">
        <v>723</v>
      </c>
      <c r="K40" s="539">
        <v>6</v>
      </c>
      <c r="L40" s="539">
        <v>714</v>
      </c>
    </row>
    <row r="41" spans="1:12" ht="15" customHeight="1">
      <c r="A41" s="806"/>
      <c r="B41" s="401"/>
      <c r="C41" s="792" t="s">
        <v>4302</v>
      </c>
      <c r="D41" s="801">
        <v>761</v>
      </c>
      <c r="E41" s="539">
        <v>40</v>
      </c>
      <c r="F41" s="539">
        <v>688</v>
      </c>
      <c r="G41" s="539">
        <v>63</v>
      </c>
      <c r="H41" s="539">
        <v>35</v>
      </c>
      <c r="I41" s="539">
        <v>27</v>
      </c>
      <c r="J41" s="539">
        <v>667</v>
      </c>
      <c r="K41" s="539">
        <v>5</v>
      </c>
      <c r="L41" s="539">
        <v>661</v>
      </c>
    </row>
    <row r="42" spans="1:12" ht="15" customHeight="1">
      <c r="A42" s="401" t="s">
        <v>4308</v>
      </c>
      <c r="B42" s="792"/>
      <c r="C42" s="792"/>
      <c r="D42" s="801">
        <f>SUM(D43:D47)</f>
        <v>796</v>
      </c>
      <c r="E42" s="538">
        <f t="shared" ref="E42:L42" si="7">SUM(E43:E47)</f>
        <v>25</v>
      </c>
      <c r="F42" s="538">
        <f t="shared" si="7"/>
        <v>738</v>
      </c>
      <c r="G42" s="538">
        <f t="shared" si="7"/>
        <v>46</v>
      </c>
      <c r="H42" s="538">
        <f t="shared" si="7"/>
        <v>22</v>
      </c>
      <c r="I42" s="538">
        <f t="shared" si="7"/>
        <v>23</v>
      </c>
      <c r="J42" s="538">
        <f t="shared" si="7"/>
        <v>717</v>
      </c>
      <c r="K42" s="538">
        <f t="shared" si="7"/>
        <v>3</v>
      </c>
      <c r="L42" s="538">
        <f t="shared" si="7"/>
        <v>713</v>
      </c>
    </row>
    <row r="43" spans="1:12" ht="15" customHeight="1">
      <c r="A43" s="806"/>
      <c r="B43" s="401" t="s">
        <v>4298</v>
      </c>
      <c r="C43" s="792" t="s">
        <v>4158</v>
      </c>
      <c r="D43" s="801">
        <v>3</v>
      </c>
      <c r="E43" s="539">
        <v>1</v>
      </c>
      <c r="F43" s="539">
        <v>2</v>
      </c>
      <c r="G43" s="539">
        <v>2</v>
      </c>
      <c r="H43" s="539">
        <v>1</v>
      </c>
      <c r="I43" s="539">
        <v>1</v>
      </c>
      <c r="J43" s="539">
        <v>1</v>
      </c>
      <c r="K43" s="539" t="s">
        <v>3897</v>
      </c>
      <c r="L43" s="539">
        <v>1</v>
      </c>
    </row>
    <row r="44" spans="1:12" ht="15" customHeight="1">
      <c r="A44" s="806"/>
      <c r="B44" s="401"/>
      <c r="C44" s="792" t="s">
        <v>4299</v>
      </c>
      <c r="D44" s="801">
        <v>8</v>
      </c>
      <c r="E44" s="539" t="s">
        <v>3897</v>
      </c>
      <c r="F44" s="539">
        <v>5</v>
      </c>
      <c r="G44" s="539" t="s">
        <v>3897</v>
      </c>
      <c r="H44" s="539" t="s">
        <v>3897</v>
      </c>
      <c r="I44" s="539" t="s">
        <v>3897</v>
      </c>
      <c r="J44" s="539">
        <v>5</v>
      </c>
      <c r="K44" s="539" t="s">
        <v>3897</v>
      </c>
      <c r="L44" s="539">
        <v>5</v>
      </c>
    </row>
    <row r="45" spans="1:12" ht="15" customHeight="1">
      <c r="A45" s="806"/>
      <c r="B45" s="401"/>
      <c r="C45" s="792" t="s">
        <v>4300</v>
      </c>
      <c r="D45" s="801">
        <v>29</v>
      </c>
      <c r="E45" s="539">
        <v>1</v>
      </c>
      <c r="F45" s="539">
        <v>27</v>
      </c>
      <c r="G45" s="539">
        <v>3</v>
      </c>
      <c r="H45" s="539">
        <v>1</v>
      </c>
      <c r="I45" s="539">
        <v>2</v>
      </c>
      <c r="J45" s="539">
        <v>25</v>
      </c>
      <c r="K45" s="539" t="s">
        <v>3897</v>
      </c>
      <c r="L45" s="539">
        <v>25</v>
      </c>
    </row>
    <row r="46" spans="1:12" ht="15" customHeight="1">
      <c r="A46" s="806"/>
      <c r="B46" s="401"/>
      <c r="C46" s="792" t="s">
        <v>4301</v>
      </c>
      <c r="D46" s="801">
        <v>81</v>
      </c>
      <c r="E46" s="539">
        <v>4</v>
      </c>
      <c r="F46" s="539">
        <v>73</v>
      </c>
      <c r="G46" s="539">
        <v>8</v>
      </c>
      <c r="H46" s="539">
        <v>4</v>
      </c>
      <c r="I46" s="539">
        <v>4</v>
      </c>
      <c r="J46" s="539">
        <v>70</v>
      </c>
      <c r="K46" s="539" t="s">
        <v>3897</v>
      </c>
      <c r="L46" s="539">
        <v>69</v>
      </c>
    </row>
    <row r="47" spans="1:12" ht="15" customHeight="1">
      <c r="A47" s="806"/>
      <c r="B47" s="401"/>
      <c r="C47" s="792" t="s">
        <v>4302</v>
      </c>
      <c r="D47" s="801">
        <v>675</v>
      </c>
      <c r="E47" s="539">
        <v>19</v>
      </c>
      <c r="F47" s="539">
        <v>631</v>
      </c>
      <c r="G47" s="539">
        <v>33</v>
      </c>
      <c r="H47" s="539">
        <v>16</v>
      </c>
      <c r="I47" s="539">
        <v>16</v>
      </c>
      <c r="J47" s="539">
        <v>616</v>
      </c>
      <c r="K47" s="538">
        <v>3</v>
      </c>
      <c r="L47" s="539">
        <v>613</v>
      </c>
    </row>
    <row r="48" spans="1:12" ht="13.5" customHeight="1">
      <c r="A48" s="832" t="s">
        <v>4309</v>
      </c>
      <c r="B48" s="401"/>
      <c r="C48" s="792"/>
      <c r="D48" s="801"/>
      <c r="E48" s="539"/>
      <c r="F48" s="539"/>
      <c r="G48" s="539"/>
      <c r="H48" s="539"/>
      <c r="I48" s="539"/>
      <c r="J48" s="539"/>
      <c r="K48" s="539"/>
      <c r="L48" s="539"/>
    </row>
    <row r="49" spans="1:18" ht="22.5" customHeight="1">
      <c r="A49" s="833" t="s">
        <v>4310</v>
      </c>
      <c r="B49" s="834"/>
      <c r="C49" s="835"/>
      <c r="D49" s="836">
        <v>15179</v>
      </c>
      <c r="E49" s="836">
        <v>2767</v>
      </c>
      <c r="F49" s="836">
        <v>11939</v>
      </c>
      <c r="G49" s="836">
        <v>4281</v>
      </c>
      <c r="H49" s="836">
        <v>1994</v>
      </c>
      <c r="I49" s="836">
        <v>2272</v>
      </c>
      <c r="J49" s="836">
        <v>10443</v>
      </c>
      <c r="K49" s="836">
        <v>769</v>
      </c>
      <c r="L49" s="836">
        <v>9661</v>
      </c>
      <c r="M49" s="837"/>
      <c r="N49" s="837"/>
      <c r="O49" s="837"/>
      <c r="P49" s="661"/>
      <c r="Q49" s="661"/>
      <c r="R49" s="661"/>
    </row>
    <row r="50" spans="1:18" ht="13.5" customHeight="1">
      <c r="A50" s="404"/>
      <c r="B50" s="404"/>
      <c r="C50" s="404"/>
      <c r="D50" s="769"/>
      <c r="E50" s="404"/>
      <c r="F50" s="404"/>
      <c r="G50" s="404"/>
      <c r="H50" s="404"/>
      <c r="I50" s="404"/>
      <c r="J50" s="404"/>
      <c r="K50" s="404"/>
      <c r="L50" s="404"/>
    </row>
    <row r="51" spans="1:18">
      <c r="A51" s="338" t="s">
        <v>4311</v>
      </c>
    </row>
    <row r="52" spans="1:18">
      <c r="C52" s="636"/>
    </row>
  </sheetData>
  <mergeCells count="3">
    <mergeCell ref="L1:L2"/>
    <mergeCell ref="A3:C4"/>
    <mergeCell ref="A49:C49"/>
  </mergeCells>
  <phoneticPr fontId="2"/>
  <pageMargins left="0.98425196850393704" right="0.98425196850393704" top="0.78740157480314965" bottom="0.78740157480314965" header="0.51181102362204722" footer="0.51181102362204722"/>
  <pageSetup paperSize="9" scale="97" firstPageNumber="131" orientation="portrait" useFirstPageNumber="1" horizontalDpi="300" verticalDpi="300" r:id="rId1"/>
  <headerFooter alignWithMargins="0">
    <oddFooter>&amp;C&amp;"ＭＳ 明朝,標準"
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Normal="100" zoomScaleSheetLayoutView="100" workbookViewId="0">
      <pane ySplit="5" topLeftCell="A6" activePane="bottomLeft" state="frozen"/>
      <selection pane="bottomLeft" activeCell="Y14" sqref="Y14"/>
    </sheetView>
  </sheetViews>
  <sheetFormatPr defaultRowHeight="11.25"/>
  <cols>
    <col min="1" max="1" width="2.875" style="792" customWidth="1"/>
    <col min="2" max="2" width="6.125" style="401" customWidth="1"/>
    <col min="3" max="3" width="4.375" style="792" customWidth="1"/>
    <col min="4" max="20" width="8.875" style="792" customWidth="1"/>
    <col min="21" max="21" width="3.625" style="792" customWidth="1"/>
    <col min="22" max="256" width="9" style="792"/>
    <col min="257" max="257" width="2.875" style="792" customWidth="1"/>
    <col min="258" max="258" width="6.125" style="792" customWidth="1"/>
    <col min="259" max="259" width="4.375" style="792" customWidth="1"/>
    <col min="260" max="276" width="8.875" style="792" customWidth="1"/>
    <col min="277" max="277" width="3.625" style="792" customWidth="1"/>
    <col min="278" max="512" width="9" style="792"/>
    <col min="513" max="513" width="2.875" style="792" customWidth="1"/>
    <col min="514" max="514" width="6.125" style="792" customWidth="1"/>
    <col min="515" max="515" width="4.375" style="792" customWidth="1"/>
    <col min="516" max="532" width="8.875" style="792" customWidth="1"/>
    <col min="533" max="533" width="3.625" style="792" customWidth="1"/>
    <col min="534" max="768" width="9" style="792"/>
    <col min="769" max="769" width="2.875" style="792" customWidth="1"/>
    <col min="770" max="770" width="6.125" style="792" customWidth="1"/>
    <col min="771" max="771" width="4.375" style="792" customWidth="1"/>
    <col min="772" max="788" width="8.875" style="792" customWidth="1"/>
    <col min="789" max="789" width="3.625" style="792" customWidth="1"/>
    <col min="790" max="1024" width="9" style="792"/>
    <col min="1025" max="1025" width="2.875" style="792" customWidth="1"/>
    <col min="1026" max="1026" width="6.125" style="792" customWidth="1"/>
    <col min="1027" max="1027" width="4.375" style="792" customWidth="1"/>
    <col min="1028" max="1044" width="8.875" style="792" customWidth="1"/>
    <col min="1045" max="1045" width="3.625" style="792" customWidth="1"/>
    <col min="1046" max="1280" width="9" style="792"/>
    <col min="1281" max="1281" width="2.875" style="792" customWidth="1"/>
    <col min="1282" max="1282" width="6.125" style="792" customWidth="1"/>
    <col min="1283" max="1283" width="4.375" style="792" customWidth="1"/>
    <col min="1284" max="1300" width="8.875" style="792" customWidth="1"/>
    <col min="1301" max="1301" width="3.625" style="792" customWidth="1"/>
    <col min="1302" max="1536" width="9" style="792"/>
    <col min="1537" max="1537" width="2.875" style="792" customWidth="1"/>
    <col min="1538" max="1538" width="6.125" style="792" customWidth="1"/>
    <col min="1539" max="1539" width="4.375" style="792" customWidth="1"/>
    <col min="1540" max="1556" width="8.875" style="792" customWidth="1"/>
    <col min="1557" max="1557" width="3.625" style="792" customWidth="1"/>
    <col min="1558" max="1792" width="9" style="792"/>
    <col min="1793" max="1793" width="2.875" style="792" customWidth="1"/>
    <col min="1794" max="1794" width="6.125" style="792" customWidth="1"/>
    <col min="1795" max="1795" width="4.375" style="792" customWidth="1"/>
    <col min="1796" max="1812" width="8.875" style="792" customWidth="1"/>
    <col min="1813" max="1813" width="3.625" style="792" customWidth="1"/>
    <col min="1814" max="2048" width="9" style="792"/>
    <col min="2049" max="2049" width="2.875" style="792" customWidth="1"/>
    <col min="2050" max="2050" width="6.125" style="792" customWidth="1"/>
    <col min="2051" max="2051" width="4.375" style="792" customWidth="1"/>
    <col min="2052" max="2068" width="8.875" style="792" customWidth="1"/>
    <col min="2069" max="2069" width="3.625" style="792" customWidth="1"/>
    <col min="2070" max="2304" width="9" style="792"/>
    <col min="2305" max="2305" width="2.875" style="792" customWidth="1"/>
    <col min="2306" max="2306" width="6.125" style="792" customWidth="1"/>
    <col min="2307" max="2307" width="4.375" style="792" customWidth="1"/>
    <col min="2308" max="2324" width="8.875" style="792" customWidth="1"/>
    <col min="2325" max="2325" width="3.625" style="792" customWidth="1"/>
    <col min="2326" max="2560" width="9" style="792"/>
    <col min="2561" max="2561" width="2.875" style="792" customWidth="1"/>
    <col min="2562" max="2562" width="6.125" style="792" customWidth="1"/>
    <col min="2563" max="2563" width="4.375" style="792" customWidth="1"/>
    <col min="2564" max="2580" width="8.875" style="792" customWidth="1"/>
    <col min="2581" max="2581" width="3.625" style="792" customWidth="1"/>
    <col min="2582" max="2816" width="9" style="792"/>
    <col min="2817" max="2817" width="2.875" style="792" customWidth="1"/>
    <col min="2818" max="2818" width="6.125" style="792" customWidth="1"/>
    <col min="2819" max="2819" width="4.375" style="792" customWidth="1"/>
    <col min="2820" max="2836" width="8.875" style="792" customWidth="1"/>
    <col min="2837" max="2837" width="3.625" style="792" customWidth="1"/>
    <col min="2838" max="3072" width="9" style="792"/>
    <col min="3073" max="3073" width="2.875" style="792" customWidth="1"/>
    <col min="3074" max="3074" width="6.125" style="792" customWidth="1"/>
    <col min="3075" max="3075" width="4.375" style="792" customWidth="1"/>
    <col min="3076" max="3092" width="8.875" style="792" customWidth="1"/>
    <col min="3093" max="3093" width="3.625" style="792" customWidth="1"/>
    <col min="3094" max="3328" width="9" style="792"/>
    <col min="3329" max="3329" width="2.875" style="792" customWidth="1"/>
    <col min="3330" max="3330" width="6.125" style="792" customWidth="1"/>
    <col min="3331" max="3331" width="4.375" style="792" customWidth="1"/>
    <col min="3332" max="3348" width="8.875" style="792" customWidth="1"/>
    <col min="3349" max="3349" width="3.625" style="792" customWidth="1"/>
    <col min="3350" max="3584" width="9" style="792"/>
    <col min="3585" max="3585" width="2.875" style="792" customWidth="1"/>
    <col min="3586" max="3586" width="6.125" style="792" customWidth="1"/>
    <col min="3587" max="3587" width="4.375" style="792" customWidth="1"/>
    <col min="3588" max="3604" width="8.875" style="792" customWidth="1"/>
    <col min="3605" max="3605" width="3.625" style="792" customWidth="1"/>
    <col min="3606" max="3840" width="9" style="792"/>
    <col min="3841" max="3841" width="2.875" style="792" customWidth="1"/>
    <col min="3842" max="3842" width="6.125" style="792" customWidth="1"/>
    <col min="3843" max="3843" width="4.375" style="792" customWidth="1"/>
    <col min="3844" max="3860" width="8.875" style="792" customWidth="1"/>
    <col min="3861" max="3861" width="3.625" style="792" customWidth="1"/>
    <col min="3862" max="4096" width="9" style="792"/>
    <col min="4097" max="4097" width="2.875" style="792" customWidth="1"/>
    <col min="4098" max="4098" width="6.125" style="792" customWidth="1"/>
    <col min="4099" max="4099" width="4.375" style="792" customWidth="1"/>
    <col min="4100" max="4116" width="8.875" style="792" customWidth="1"/>
    <col min="4117" max="4117" width="3.625" style="792" customWidth="1"/>
    <col min="4118" max="4352" width="9" style="792"/>
    <col min="4353" max="4353" width="2.875" style="792" customWidth="1"/>
    <col min="4354" max="4354" width="6.125" style="792" customWidth="1"/>
    <col min="4355" max="4355" width="4.375" style="792" customWidth="1"/>
    <col min="4356" max="4372" width="8.875" style="792" customWidth="1"/>
    <col min="4373" max="4373" width="3.625" style="792" customWidth="1"/>
    <col min="4374" max="4608" width="9" style="792"/>
    <col min="4609" max="4609" width="2.875" style="792" customWidth="1"/>
    <col min="4610" max="4610" width="6.125" style="792" customWidth="1"/>
    <col min="4611" max="4611" width="4.375" style="792" customWidth="1"/>
    <col min="4612" max="4628" width="8.875" style="792" customWidth="1"/>
    <col min="4629" max="4629" width="3.625" style="792" customWidth="1"/>
    <col min="4630" max="4864" width="9" style="792"/>
    <col min="4865" max="4865" width="2.875" style="792" customWidth="1"/>
    <col min="4866" max="4866" width="6.125" style="792" customWidth="1"/>
    <col min="4867" max="4867" width="4.375" style="792" customWidth="1"/>
    <col min="4868" max="4884" width="8.875" style="792" customWidth="1"/>
    <col min="4885" max="4885" width="3.625" style="792" customWidth="1"/>
    <col min="4886" max="5120" width="9" style="792"/>
    <col min="5121" max="5121" width="2.875" style="792" customWidth="1"/>
    <col min="5122" max="5122" width="6.125" style="792" customWidth="1"/>
    <col min="5123" max="5123" width="4.375" style="792" customWidth="1"/>
    <col min="5124" max="5140" width="8.875" style="792" customWidth="1"/>
    <col min="5141" max="5141" width="3.625" style="792" customWidth="1"/>
    <col min="5142" max="5376" width="9" style="792"/>
    <col min="5377" max="5377" width="2.875" style="792" customWidth="1"/>
    <col min="5378" max="5378" width="6.125" style="792" customWidth="1"/>
    <col min="5379" max="5379" width="4.375" style="792" customWidth="1"/>
    <col min="5380" max="5396" width="8.875" style="792" customWidth="1"/>
    <col min="5397" max="5397" width="3.625" style="792" customWidth="1"/>
    <col min="5398" max="5632" width="9" style="792"/>
    <col min="5633" max="5633" width="2.875" style="792" customWidth="1"/>
    <col min="5634" max="5634" width="6.125" style="792" customWidth="1"/>
    <col min="5635" max="5635" width="4.375" style="792" customWidth="1"/>
    <col min="5636" max="5652" width="8.875" style="792" customWidth="1"/>
    <col min="5653" max="5653" width="3.625" style="792" customWidth="1"/>
    <col min="5654" max="5888" width="9" style="792"/>
    <col min="5889" max="5889" width="2.875" style="792" customWidth="1"/>
    <col min="5890" max="5890" width="6.125" style="792" customWidth="1"/>
    <col min="5891" max="5891" width="4.375" style="792" customWidth="1"/>
    <col min="5892" max="5908" width="8.875" style="792" customWidth="1"/>
    <col min="5909" max="5909" width="3.625" style="792" customWidth="1"/>
    <col min="5910" max="6144" width="9" style="792"/>
    <col min="6145" max="6145" width="2.875" style="792" customWidth="1"/>
    <col min="6146" max="6146" width="6.125" style="792" customWidth="1"/>
    <col min="6147" max="6147" width="4.375" style="792" customWidth="1"/>
    <col min="6148" max="6164" width="8.875" style="792" customWidth="1"/>
    <col min="6165" max="6165" width="3.625" style="792" customWidth="1"/>
    <col min="6166" max="6400" width="9" style="792"/>
    <col min="6401" max="6401" width="2.875" style="792" customWidth="1"/>
    <col min="6402" max="6402" width="6.125" style="792" customWidth="1"/>
    <col min="6403" max="6403" width="4.375" style="792" customWidth="1"/>
    <col min="6404" max="6420" width="8.875" style="792" customWidth="1"/>
    <col min="6421" max="6421" width="3.625" style="792" customWidth="1"/>
    <col min="6422" max="6656" width="9" style="792"/>
    <col min="6657" max="6657" width="2.875" style="792" customWidth="1"/>
    <col min="6658" max="6658" width="6.125" style="792" customWidth="1"/>
    <col min="6659" max="6659" width="4.375" style="792" customWidth="1"/>
    <col min="6660" max="6676" width="8.875" style="792" customWidth="1"/>
    <col min="6677" max="6677" width="3.625" style="792" customWidth="1"/>
    <col min="6678" max="6912" width="9" style="792"/>
    <col min="6913" max="6913" width="2.875" style="792" customWidth="1"/>
    <col min="6914" max="6914" width="6.125" style="792" customWidth="1"/>
    <col min="6915" max="6915" width="4.375" style="792" customWidth="1"/>
    <col min="6916" max="6932" width="8.875" style="792" customWidth="1"/>
    <col min="6933" max="6933" width="3.625" style="792" customWidth="1"/>
    <col min="6934" max="7168" width="9" style="792"/>
    <col min="7169" max="7169" width="2.875" style="792" customWidth="1"/>
    <col min="7170" max="7170" width="6.125" style="792" customWidth="1"/>
    <col min="7171" max="7171" width="4.375" style="792" customWidth="1"/>
    <col min="7172" max="7188" width="8.875" style="792" customWidth="1"/>
    <col min="7189" max="7189" width="3.625" style="792" customWidth="1"/>
    <col min="7190" max="7424" width="9" style="792"/>
    <col min="7425" max="7425" width="2.875" style="792" customWidth="1"/>
    <col min="7426" max="7426" width="6.125" style="792" customWidth="1"/>
    <col min="7427" max="7427" width="4.375" style="792" customWidth="1"/>
    <col min="7428" max="7444" width="8.875" style="792" customWidth="1"/>
    <col min="7445" max="7445" width="3.625" style="792" customWidth="1"/>
    <col min="7446" max="7680" width="9" style="792"/>
    <col min="7681" max="7681" width="2.875" style="792" customWidth="1"/>
    <col min="7682" max="7682" width="6.125" style="792" customWidth="1"/>
    <col min="7683" max="7683" width="4.375" style="792" customWidth="1"/>
    <col min="7684" max="7700" width="8.875" style="792" customWidth="1"/>
    <col min="7701" max="7701" width="3.625" style="792" customWidth="1"/>
    <col min="7702" max="7936" width="9" style="792"/>
    <col min="7937" max="7937" width="2.875" style="792" customWidth="1"/>
    <col min="7938" max="7938" width="6.125" style="792" customWidth="1"/>
    <col min="7939" max="7939" width="4.375" style="792" customWidth="1"/>
    <col min="7940" max="7956" width="8.875" style="792" customWidth="1"/>
    <col min="7957" max="7957" width="3.625" style="792" customWidth="1"/>
    <col min="7958" max="8192" width="9" style="792"/>
    <col min="8193" max="8193" width="2.875" style="792" customWidth="1"/>
    <col min="8194" max="8194" width="6.125" style="792" customWidth="1"/>
    <col min="8195" max="8195" width="4.375" style="792" customWidth="1"/>
    <col min="8196" max="8212" width="8.875" style="792" customWidth="1"/>
    <col min="8213" max="8213" width="3.625" style="792" customWidth="1"/>
    <col min="8214" max="8448" width="9" style="792"/>
    <col min="8449" max="8449" width="2.875" style="792" customWidth="1"/>
    <col min="8450" max="8450" width="6.125" style="792" customWidth="1"/>
    <col min="8451" max="8451" width="4.375" style="792" customWidth="1"/>
    <col min="8452" max="8468" width="8.875" style="792" customWidth="1"/>
    <col min="8469" max="8469" width="3.625" style="792" customWidth="1"/>
    <col min="8470" max="8704" width="9" style="792"/>
    <col min="8705" max="8705" width="2.875" style="792" customWidth="1"/>
    <col min="8706" max="8706" width="6.125" style="792" customWidth="1"/>
    <col min="8707" max="8707" width="4.375" style="792" customWidth="1"/>
    <col min="8708" max="8724" width="8.875" style="792" customWidth="1"/>
    <col min="8725" max="8725" width="3.625" style="792" customWidth="1"/>
    <col min="8726" max="8960" width="9" style="792"/>
    <col min="8961" max="8961" width="2.875" style="792" customWidth="1"/>
    <col min="8962" max="8962" width="6.125" style="792" customWidth="1"/>
    <col min="8963" max="8963" width="4.375" style="792" customWidth="1"/>
    <col min="8964" max="8980" width="8.875" style="792" customWidth="1"/>
    <col min="8981" max="8981" width="3.625" style="792" customWidth="1"/>
    <col min="8982" max="9216" width="9" style="792"/>
    <col min="9217" max="9217" width="2.875" style="792" customWidth="1"/>
    <col min="9218" max="9218" width="6.125" style="792" customWidth="1"/>
    <col min="9219" max="9219" width="4.375" style="792" customWidth="1"/>
    <col min="9220" max="9236" width="8.875" style="792" customWidth="1"/>
    <col min="9237" max="9237" width="3.625" style="792" customWidth="1"/>
    <col min="9238" max="9472" width="9" style="792"/>
    <col min="9473" max="9473" width="2.875" style="792" customWidth="1"/>
    <col min="9474" max="9474" width="6.125" style="792" customWidth="1"/>
    <col min="9475" max="9475" width="4.375" style="792" customWidth="1"/>
    <col min="9476" max="9492" width="8.875" style="792" customWidth="1"/>
    <col min="9493" max="9493" width="3.625" style="792" customWidth="1"/>
    <col min="9494" max="9728" width="9" style="792"/>
    <col min="9729" max="9729" width="2.875" style="792" customWidth="1"/>
    <col min="9730" max="9730" width="6.125" style="792" customWidth="1"/>
    <col min="9731" max="9731" width="4.375" style="792" customWidth="1"/>
    <col min="9732" max="9748" width="8.875" style="792" customWidth="1"/>
    <col min="9749" max="9749" width="3.625" style="792" customWidth="1"/>
    <col min="9750" max="9984" width="9" style="792"/>
    <col min="9985" max="9985" width="2.875" style="792" customWidth="1"/>
    <col min="9986" max="9986" width="6.125" style="792" customWidth="1"/>
    <col min="9987" max="9987" width="4.375" style="792" customWidth="1"/>
    <col min="9988" max="10004" width="8.875" style="792" customWidth="1"/>
    <col min="10005" max="10005" width="3.625" style="792" customWidth="1"/>
    <col min="10006" max="10240" width="9" style="792"/>
    <col min="10241" max="10241" width="2.875" style="792" customWidth="1"/>
    <col min="10242" max="10242" width="6.125" style="792" customWidth="1"/>
    <col min="10243" max="10243" width="4.375" style="792" customWidth="1"/>
    <col min="10244" max="10260" width="8.875" style="792" customWidth="1"/>
    <col min="10261" max="10261" width="3.625" style="792" customWidth="1"/>
    <col min="10262" max="10496" width="9" style="792"/>
    <col min="10497" max="10497" width="2.875" style="792" customWidth="1"/>
    <col min="10498" max="10498" width="6.125" style="792" customWidth="1"/>
    <col min="10499" max="10499" width="4.375" style="792" customWidth="1"/>
    <col min="10500" max="10516" width="8.875" style="792" customWidth="1"/>
    <col min="10517" max="10517" width="3.625" style="792" customWidth="1"/>
    <col min="10518" max="10752" width="9" style="792"/>
    <col min="10753" max="10753" width="2.875" style="792" customWidth="1"/>
    <col min="10754" max="10754" width="6.125" style="792" customWidth="1"/>
    <col min="10755" max="10755" width="4.375" style="792" customWidth="1"/>
    <col min="10756" max="10772" width="8.875" style="792" customWidth="1"/>
    <col min="10773" max="10773" width="3.625" style="792" customWidth="1"/>
    <col min="10774" max="11008" width="9" style="792"/>
    <col min="11009" max="11009" width="2.875" style="792" customWidth="1"/>
    <col min="11010" max="11010" width="6.125" style="792" customWidth="1"/>
    <col min="11011" max="11011" width="4.375" style="792" customWidth="1"/>
    <col min="11012" max="11028" width="8.875" style="792" customWidth="1"/>
    <col min="11029" max="11029" width="3.625" style="792" customWidth="1"/>
    <col min="11030" max="11264" width="9" style="792"/>
    <col min="11265" max="11265" width="2.875" style="792" customWidth="1"/>
    <col min="11266" max="11266" width="6.125" style="792" customWidth="1"/>
    <col min="11267" max="11267" width="4.375" style="792" customWidth="1"/>
    <col min="11268" max="11284" width="8.875" style="792" customWidth="1"/>
    <col min="11285" max="11285" width="3.625" style="792" customWidth="1"/>
    <col min="11286" max="11520" width="9" style="792"/>
    <col min="11521" max="11521" width="2.875" style="792" customWidth="1"/>
    <col min="11522" max="11522" width="6.125" style="792" customWidth="1"/>
    <col min="11523" max="11523" width="4.375" style="792" customWidth="1"/>
    <col min="11524" max="11540" width="8.875" style="792" customWidth="1"/>
    <col min="11541" max="11541" width="3.625" style="792" customWidth="1"/>
    <col min="11542" max="11776" width="9" style="792"/>
    <col min="11777" max="11777" width="2.875" style="792" customWidth="1"/>
    <col min="11778" max="11778" width="6.125" style="792" customWidth="1"/>
    <col min="11779" max="11779" width="4.375" style="792" customWidth="1"/>
    <col min="11780" max="11796" width="8.875" style="792" customWidth="1"/>
    <col min="11797" max="11797" width="3.625" style="792" customWidth="1"/>
    <col min="11798" max="12032" width="9" style="792"/>
    <col min="12033" max="12033" width="2.875" style="792" customWidth="1"/>
    <col min="12034" max="12034" width="6.125" style="792" customWidth="1"/>
    <col min="12035" max="12035" width="4.375" style="792" customWidth="1"/>
    <col min="12036" max="12052" width="8.875" style="792" customWidth="1"/>
    <col min="12053" max="12053" width="3.625" style="792" customWidth="1"/>
    <col min="12054" max="12288" width="9" style="792"/>
    <col min="12289" max="12289" width="2.875" style="792" customWidth="1"/>
    <col min="12290" max="12290" width="6.125" style="792" customWidth="1"/>
    <col min="12291" max="12291" width="4.375" style="792" customWidth="1"/>
    <col min="12292" max="12308" width="8.875" style="792" customWidth="1"/>
    <col min="12309" max="12309" width="3.625" style="792" customWidth="1"/>
    <col min="12310" max="12544" width="9" style="792"/>
    <col min="12545" max="12545" width="2.875" style="792" customWidth="1"/>
    <col min="12546" max="12546" width="6.125" style="792" customWidth="1"/>
    <col min="12547" max="12547" width="4.375" style="792" customWidth="1"/>
    <col min="12548" max="12564" width="8.875" style="792" customWidth="1"/>
    <col min="12565" max="12565" width="3.625" style="792" customWidth="1"/>
    <col min="12566" max="12800" width="9" style="792"/>
    <col min="12801" max="12801" width="2.875" style="792" customWidth="1"/>
    <col min="12802" max="12802" width="6.125" style="792" customWidth="1"/>
    <col min="12803" max="12803" width="4.375" style="792" customWidth="1"/>
    <col min="12804" max="12820" width="8.875" style="792" customWidth="1"/>
    <col min="12821" max="12821" width="3.625" style="792" customWidth="1"/>
    <col min="12822" max="13056" width="9" style="792"/>
    <col min="13057" max="13057" width="2.875" style="792" customWidth="1"/>
    <col min="13058" max="13058" width="6.125" style="792" customWidth="1"/>
    <col min="13059" max="13059" width="4.375" style="792" customWidth="1"/>
    <col min="13060" max="13076" width="8.875" style="792" customWidth="1"/>
    <col min="13077" max="13077" width="3.625" style="792" customWidth="1"/>
    <col min="13078" max="13312" width="9" style="792"/>
    <col min="13313" max="13313" width="2.875" style="792" customWidth="1"/>
    <col min="13314" max="13314" width="6.125" style="792" customWidth="1"/>
    <col min="13315" max="13315" width="4.375" style="792" customWidth="1"/>
    <col min="13316" max="13332" width="8.875" style="792" customWidth="1"/>
    <col min="13333" max="13333" width="3.625" style="792" customWidth="1"/>
    <col min="13334" max="13568" width="9" style="792"/>
    <col min="13569" max="13569" width="2.875" style="792" customWidth="1"/>
    <col min="13570" max="13570" width="6.125" style="792" customWidth="1"/>
    <col min="13571" max="13571" width="4.375" style="792" customWidth="1"/>
    <col min="13572" max="13588" width="8.875" style="792" customWidth="1"/>
    <col min="13589" max="13589" width="3.625" style="792" customWidth="1"/>
    <col min="13590" max="13824" width="9" style="792"/>
    <col min="13825" max="13825" width="2.875" style="792" customWidth="1"/>
    <col min="13826" max="13826" width="6.125" style="792" customWidth="1"/>
    <col min="13827" max="13827" width="4.375" style="792" customWidth="1"/>
    <col min="13828" max="13844" width="8.875" style="792" customWidth="1"/>
    <col min="13845" max="13845" width="3.625" style="792" customWidth="1"/>
    <col min="13846" max="14080" width="9" style="792"/>
    <col min="14081" max="14081" width="2.875" style="792" customWidth="1"/>
    <col min="14082" max="14082" width="6.125" style="792" customWidth="1"/>
    <col min="14083" max="14083" width="4.375" style="792" customWidth="1"/>
    <col min="14084" max="14100" width="8.875" style="792" customWidth="1"/>
    <col min="14101" max="14101" width="3.625" style="792" customWidth="1"/>
    <col min="14102" max="14336" width="9" style="792"/>
    <col min="14337" max="14337" width="2.875" style="792" customWidth="1"/>
    <col min="14338" max="14338" width="6.125" style="792" customWidth="1"/>
    <col min="14339" max="14339" width="4.375" style="792" customWidth="1"/>
    <col min="14340" max="14356" width="8.875" style="792" customWidth="1"/>
    <col min="14357" max="14357" width="3.625" style="792" customWidth="1"/>
    <col min="14358" max="14592" width="9" style="792"/>
    <col min="14593" max="14593" width="2.875" style="792" customWidth="1"/>
    <col min="14594" max="14594" width="6.125" style="792" customWidth="1"/>
    <col min="14595" max="14595" width="4.375" style="792" customWidth="1"/>
    <col min="14596" max="14612" width="8.875" style="792" customWidth="1"/>
    <col min="14613" max="14613" width="3.625" style="792" customWidth="1"/>
    <col min="14614" max="14848" width="9" style="792"/>
    <col min="14849" max="14849" width="2.875" style="792" customWidth="1"/>
    <col min="14850" max="14850" width="6.125" style="792" customWidth="1"/>
    <col min="14851" max="14851" width="4.375" style="792" customWidth="1"/>
    <col min="14852" max="14868" width="8.875" style="792" customWidth="1"/>
    <col min="14869" max="14869" width="3.625" style="792" customWidth="1"/>
    <col min="14870" max="15104" width="9" style="792"/>
    <col min="15105" max="15105" width="2.875" style="792" customWidth="1"/>
    <col min="15106" max="15106" width="6.125" style="792" customWidth="1"/>
    <col min="15107" max="15107" width="4.375" style="792" customWidth="1"/>
    <col min="15108" max="15124" width="8.875" style="792" customWidth="1"/>
    <col min="15125" max="15125" width="3.625" style="792" customWidth="1"/>
    <col min="15126" max="15360" width="9" style="792"/>
    <col min="15361" max="15361" width="2.875" style="792" customWidth="1"/>
    <col min="15362" max="15362" width="6.125" style="792" customWidth="1"/>
    <col min="15363" max="15363" width="4.375" style="792" customWidth="1"/>
    <col min="15364" max="15380" width="8.875" style="792" customWidth="1"/>
    <col min="15381" max="15381" width="3.625" style="792" customWidth="1"/>
    <col min="15382" max="15616" width="9" style="792"/>
    <col min="15617" max="15617" width="2.875" style="792" customWidth="1"/>
    <col min="15618" max="15618" width="6.125" style="792" customWidth="1"/>
    <col min="15619" max="15619" width="4.375" style="792" customWidth="1"/>
    <col min="15620" max="15636" width="8.875" style="792" customWidth="1"/>
    <col min="15637" max="15637" width="3.625" style="792" customWidth="1"/>
    <col min="15638" max="15872" width="9" style="792"/>
    <col min="15873" max="15873" width="2.875" style="792" customWidth="1"/>
    <col min="15874" max="15874" width="6.125" style="792" customWidth="1"/>
    <col min="15875" max="15875" width="4.375" style="792" customWidth="1"/>
    <col min="15876" max="15892" width="8.875" style="792" customWidth="1"/>
    <col min="15893" max="15893" width="3.625" style="792" customWidth="1"/>
    <col min="15894" max="16128" width="9" style="792"/>
    <col min="16129" max="16129" width="2.875" style="792" customWidth="1"/>
    <col min="16130" max="16130" width="6.125" style="792" customWidth="1"/>
    <col min="16131" max="16131" width="4.375" style="792" customWidth="1"/>
    <col min="16132" max="16148" width="8.875" style="792" customWidth="1"/>
    <col min="16149" max="16149" width="3.625" style="792" customWidth="1"/>
    <col min="16150" max="16384" width="9" style="792"/>
  </cols>
  <sheetData>
    <row r="1" spans="1:21" ht="13.5">
      <c r="A1" s="6" t="s">
        <v>4312</v>
      </c>
      <c r="B1" s="792"/>
      <c r="S1" s="263" t="s">
        <v>4313</v>
      </c>
      <c r="T1" s="263"/>
    </row>
    <row r="2" spans="1:21" ht="1.5" customHeight="1">
      <c r="B2" s="792"/>
      <c r="S2" s="264"/>
      <c r="T2" s="264"/>
    </row>
    <row r="3" spans="1:21" ht="13.5" customHeight="1">
      <c r="A3" s="838" t="s">
        <v>4314</v>
      </c>
      <c r="B3" s="838"/>
      <c r="C3" s="839"/>
      <c r="D3" s="840"/>
      <c r="E3" s="841"/>
      <c r="F3" s="842" t="s">
        <v>4315</v>
      </c>
      <c r="G3" s="842"/>
      <c r="H3" s="842"/>
      <c r="I3" s="843"/>
      <c r="J3" s="844"/>
      <c r="K3" s="845" t="s">
        <v>4316</v>
      </c>
      <c r="L3" s="845"/>
      <c r="M3" s="845"/>
      <c r="N3" s="846"/>
      <c r="O3" s="847" t="s">
        <v>4317</v>
      </c>
      <c r="P3" s="848"/>
      <c r="Q3" s="849"/>
      <c r="R3" s="844" t="s">
        <v>4318</v>
      </c>
      <c r="S3" s="850"/>
      <c r="T3" s="851"/>
      <c r="U3" s="401"/>
    </row>
    <row r="4" spans="1:21" ht="13.5" customHeight="1">
      <c r="A4" s="852"/>
      <c r="B4" s="852"/>
      <c r="C4" s="853"/>
      <c r="D4" s="811" t="s">
        <v>4319</v>
      </c>
      <c r="E4" s="811" t="s">
        <v>4320</v>
      </c>
      <c r="F4" s="811" t="s">
        <v>4321</v>
      </c>
      <c r="G4" s="811" t="s">
        <v>4322</v>
      </c>
      <c r="H4" s="811" t="s">
        <v>4323</v>
      </c>
      <c r="I4" s="811" t="s">
        <v>4324</v>
      </c>
      <c r="J4" s="812" t="s">
        <v>56</v>
      </c>
      <c r="K4" s="811" t="s">
        <v>4321</v>
      </c>
      <c r="L4" s="811" t="s">
        <v>4325</v>
      </c>
      <c r="M4" s="811" t="s">
        <v>4326</v>
      </c>
      <c r="N4" s="811" t="s">
        <v>4327</v>
      </c>
      <c r="O4" s="812" t="s">
        <v>4328</v>
      </c>
      <c r="R4" s="812" t="s">
        <v>56</v>
      </c>
    </row>
    <row r="5" spans="1:21" s="858" customFormat="1" ht="33" customHeight="1">
      <c r="A5" s="854"/>
      <c r="B5" s="854"/>
      <c r="C5" s="855"/>
      <c r="D5" s="814"/>
      <c r="E5" s="814"/>
      <c r="F5" s="814"/>
      <c r="G5" s="814"/>
      <c r="H5" s="814"/>
      <c r="I5" s="814"/>
      <c r="J5" s="816"/>
      <c r="K5" s="814"/>
      <c r="L5" s="814"/>
      <c r="M5" s="814"/>
      <c r="N5" s="814"/>
      <c r="O5" s="816"/>
      <c r="P5" s="856" t="s">
        <v>4329</v>
      </c>
      <c r="Q5" s="856" t="s">
        <v>4330</v>
      </c>
      <c r="R5" s="816"/>
      <c r="S5" s="856" t="s">
        <v>4329</v>
      </c>
      <c r="T5" s="857" t="s">
        <v>4330</v>
      </c>
    </row>
    <row r="6" spans="1:21" ht="3" customHeight="1">
      <c r="D6" s="818"/>
    </row>
    <row r="7" spans="1:21" s="798" customFormat="1">
      <c r="A7" s="807" t="s">
        <v>4273</v>
      </c>
      <c r="D7" s="859">
        <v>332931</v>
      </c>
      <c r="E7" s="860">
        <v>119777</v>
      </c>
      <c r="F7" s="860">
        <v>11718</v>
      </c>
      <c r="G7" s="860">
        <v>152865</v>
      </c>
      <c r="H7" s="860">
        <v>8723</v>
      </c>
      <c r="I7" s="860">
        <v>4057</v>
      </c>
      <c r="J7" s="860">
        <v>147912</v>
      </c>
      <c r="K7" s="860">
        <v>11718</v>
      </c>
      <c r="L7" s="860">
        <v>121996</v>
      </c>
      <c r="M7" s="860">
        <v>8290</v>
      </c>
      <c r="N7" s="860">
        <v>3373</v>
      </c>
      <c r="O7" s="860">
        <v>327435</v>
      </c>
      <c r="P7" s="860">
        <v>3033</v>
      </c>
      <c r="Q7" s="860">
        <v>4251</v>
      </c>
      <c r="R7" s="860">
        <v>143018</v>
      </c>
      <c r="S7" s="860">
        <v>2734</v>
      </c>
      <c r="T7" s="860">
        <v>4035</v>
      </c>
    </row>
    <row r="8" spans="1:21">
      <c r="A8" s="401"/>
      <c r="B8" s="792" t="s">
        <v>4331</v>
      </c>
      <c r="D8" s="861">
        <v>37979</v>
      </c>
      <c r="E8" s="862">
        <v>15589</v>
      </c>
      <c r="F8" s="862" t="s">
        <v>3897</v>
      </c>
      <c r="G8" s="862">
        <v>19573</v>
      </c>
      <c r="H8" s="862">
        <v>70</v>
      </c>
      <c r="I8" s="862">
        <v>5</v>
      </c>
      <c r="J8" s="862" t="s">
        <v>3897</v>
      </c>
      <c r="K8" s="862" t="s">
        <v>3897</v>
      </c>
      <c r="L8" s="862" t="s">
        <v>3897</v>
      </c>
      <c r="M8" s="862" t="s">
        <v>3897</v>
      </c>
      <c r="N8" s="862" t="s">
        <v>3897</v>
      </c>
      <c r="O8" s="862">
        <v>37919</v>
      </c>
      <c r="P8" s="862">
        <v>8</v>
      </c>
      <c r="Q8" s="862">
        <v>7</v>
      </c>
      <c r="R8" s="862" t="s">
        <v>3897</v>
      </c>
      <c r="S8" s="862" t="s">
        <v>3897</v>
      </c>
      <c r="T8" s="862" t="s">
        <v>3897</v>
      </c>
    </row>
    <row r="9" spans="1:21">
      <c r="A9" s="806"/>
      <c r="B9" s="401" t="s">
        <v>4274</v>
      </c>
      <c r="C9" s="792" t="s">
        <v>4275</v>
      </c>
      <c r="D9" s="861">
        <v>14427</v>
      </c>
      <c r="E9" s="862">
        <v>427</v>
      </c>
      <c r="F9" s="862">
        <v>47</v>
      </c>
      <c r="G9" s="862">
        <v>11558</v>
      </c>
      <c r="H9" s="862">
        <v>301</v>
      </c>
      <c r="I9" s="862">
        <v>436</v>
      </c>
      <c r="J9" s="862">
        <v>1752</v>
      </c>
      <c r="K9" s="862">
        <v>47</v>
      </c>
      <c r="L9" s="862">
        <v>1599</v>
      </c>
      <c r="M9" s="862">
        <v>43</v>
      </c>
      <c r="N9" s="862">
        <v>33</v>
      </c>
      <c r="O9" s="862">
        <v>14078</v>
      </c>
      <c r="P9" s="862">
        <v>224</v>
      </c>
      <c r="Q9" s="862">
        <v>164</v>
      </c>
      <c r="R9" s="862">
        <v>1737</v>
      </c>
      <c r="S9" s="862">
        <v>26</v>
      </c>
      <c r="T9" s="862">
        <v>35</v>
      </c>
    </row>
    <row r="10" spans="1:21">
      <c r="A10" s="806"/>
      <c r="B10" s="401" t="s">
        <v>3925</v>
      </c>
      <c r="D10" s="861">
        <v>12067</v>
      </c>
      <c r="E10" s="862">
        <v>1299</v>
      </c>
      <c r="F10" s="862">
        <v>199</v>
      </c>
      <c r="G10" s="862">
        <v>7953</v>
      </c>
      <c r="H10" s="862">
        <v>342</v>
      </c>
      <c r="I10" s="862">
        <v>442</v>
      </c>
      <c r="J10" s="862">
        <v>7552</v>
      </c>
      <c r="K10" s="862">
        <v>199</v>
      </c>
      <c r="L10" s="862">
        <v>6788</v>
      </c>
      <c r="M10" s="862">
        <v>246</v>
      </c>
      <c r="N10" s="862">
        <v>184</v>
      </c>
      <c r="O10" s="862">
        <v>11792</v>
      </c>
      <c r="P10" s="862">
        <v>223</v>
      </c>
      <c r="Q10" s="862">
        <v>286</v>
      </c>
      <c r="R10" s="862">
        <v>7477</v>
      </c>
      <c r="S10" s="862">
        <v>138</v>
      </c>
      <c r="T10" s="862">
        <v>217</v>
      </c>
    </row>
    <row r="11" spans="1:21">
      <c r="A11" s="806"/>
      <c r="B11" s="401" t="s">
        <v>3926</v>
      </c>
      <c r="D11" s="861">
        <v>14400</v>
      </c>
      <c r="E11" s="862">
        <v>1834</v>
      </c>
      <c r="F11" s="862">
        <v>284</v>
      </c>
      <c r="G11" s="862">
        <v>9337</v>
      </c>
      <c r="H11" s="862">
        <v>528</v>
      </c>
      <c r="I11" s="862">
        <v>257</v>
      </c>
      <c r="J11" s="862">
        <v>10455</v>
      </c>
      <c r="K11" s="862">
        <v>284</v>
      </c>
      <c r="L11" s="862">
        <v>9252</v>
      </c>
      <c r="M11" s="862">
        <v>525</v>
      </c>
      <c r="N11" s="862">
        <v>247</v>
      </c>
      <c r="O11" s="862">
        <v>14036</v>
      </c>
      <c r="P11" s="862">
        <v>178</v>
      </c>
      <c r="Q11" s="862">
        <v>243</v>
      </c>
      <c r="R11" s="862">
        <v>10092</v>
      </c>
      <c r="S11" s="862">
        <v>173</v>
      </c>
      <c r="T11" s="862">
        <v>236</v>
      </c>
    </row>
    <row r="12" spans="1:21">
      <c r="A12" s="806"/>
      <c r="B12" s="401" t="s">
        <v>3927</v>
      </c>
      <c r="D12" s="861">
        <v>15843</v>
      </c>
      <c r="E12" s="862">
        <v>2442</v>
      </c>
      <c r="F12" s="862">
        <v>351</v>
      </c>
      <c r="G12" s="862">
        <v>9837</v>
      </c>
      <c r="H12" s="862">
        <v>742</v>
      </c>
      <c r="I12" s="862">
        <v>278</v>
      </c>
      <c r="J12" s="862">
        <v>11337</v>
      </c>
      <c r="K12" s="862">
        <v>351</v>
      </c>
      <c r="L12" s="862">
        <v>9805</v>
      </c>
      <c r="M12" s="862">
        <v>740</v>
      </c>
      <c r="N12" s="862">
        <v>275</v>
      </c>
      <c r="O12" s="862">
        <v>15310</v>
      </c>
      <c r="P12" s="862">
        <v>213</v>
      </c>
      <c r="Q12" s="862">
        <v>274</v>
      </c>
      <c r="R12" s="862">
        <v>10807</v>
      </c>
      <c r="S12" s="862">
        <v>213</v>
      </c>
      <c r="T12" s="862">
        <v>272</v>
      </c>
    </row>
    <row r="13" spans="1:21">
      <c r="A13" s="806"/>
      <c r="B13" s="401" t="s">
        <v>3928</v>
      </c>
      <c r="D13" s="861">
        <v>17865</v>
      </c>
      <c r="E13" s="862">
        <v>2729</v>
      </c>
      <c r="F13" s="862">
        <v>474</v>
      </c>
      <c r="G13" s="862">
        <v>11241</v>
      </c>
      <c r="H13" s="862">
        <v>816</v>
      </c>
      <c r="I13" s="862">
        <v>341</v>
      </c>
      <c r="J13" s="862">
        <v>13024</v>
      </c>
      <c r="K13" s="862">
        <v>474</v>
      </c>
      <c r="L13" s="862">
        <v>11225</v>
      </c>
      <c r="M13" s="862">
        <v>815</v>
      </c>
      <c r="N13" s="862">
        <v>339</v>
      </c>
      <c r="O13" s="862">
        <v>17323</v>
      </c>
      <c r="P13" s="862">
        <v>273</v>
      </c>
      <c r="Q13" s="862">
        <v>342</v>
      </c>
      <c r="R13" s="862">
        <v>12482</v>
      </c>
      <c r="S13" s="862">
        <v>272</v>
      </c>
      <c r="T13" s="862">
        <v>340</v>
      </c>
    </row>
    <row r="14" spans="1:21">
      <c r="A14" s="806"/>
      <c r="B14" s="401" t="s">
        <v>3929</v>
      </c>
      <c r="D14" s="861">
        <v>20773</v>
      </c>
      <c r="E14" s="862">
        <v>2770</v>
      </c>
      <c r="F14" s="862">
        <v>701</v>
      </c>
      <c r="G14" s="862">
        <v>13592</v>
      </c>
      <c r="H14" s="862">
        <v>984</v>
      </c>
      <c r="I14" s="862">
        <v>370</v>
      </c>
      <c r="J14" s="862">
        <v>15851</v>
      </c>
      <c r="K14" s="862">
        <v>701</v>
      </c>
      <c r="L14" s="862">
        <v>13581</v>
      </c>
      <c r="M14" s="862">
        <v>982</v>
      </c>
      <c r="N14" s="862">
        <v>370</v>
      </c>
      <c r="O14" s="862">
        <v>20144</v>
      </c>
      <c r="P14" s="862">
        <v>299</v>
      </c>
      <c r="Q14" s="862">
        <v>426</v>
      </c>
      <c r="R14" s="862">
        <v>15224</v>
      </c>
      <c r="S14" s="862">
        <v>299</v>
      </c>
      <c r="T14" s="862">
        <v>426</v>
      </c>
    </row>
    <row r="15" spans="1:21">
      <c r="A15" s="806"/>
      <c r="B15" s="401" t="s">
        <v>3930</v>
      </c>
      <c r="D15" s="861">
        <v>23376</v>
      </c>
      <c r="E15" s="862">
        <v>3048</v>
      </c>
      <c r="F15" s="862">
        <v>839</v>
      </c>
      <c r="G15" s="862">
        <v>15451</v>
      </c>
      <c r="H15" s="862">
        <v>1158</v>
      </c>
      <c r="I15" s="862">
        <v>424</v>
      </c>
      <c r="J15" s="862">
        <v>18099</v>
      </c>
      <c r="K15" s="862">
        <v>839</v>
      </c>
      <c r="L15" s="862">
        <v>15441</v>
      </c>
      <c r="M15" s="862">
        <v>1157</v>
      </c>
      <c r="N15" s="862">
        <v>423</v>
      </c>
      <c r="O15" s="862">
        <v>22686</v>
      </c>
      <c r="P15" s="862">
        <v>347</v>
      </c>
      <c r="Q15" s="862">
        <v>545</v>
      </c>
      <c r="R15" s="862">
        <v>17411</v>
      </c>
      <c r="S15" s="862">
        <v>347</v>
      </c>
      <c r="T15" s="862">
        <v>545</v>
      </c>
    </row>
    <row r="16" spans="1:21">
      <c r="A16" s="806"/>
      <c r="B16" s="401" t="s">
        <v>3931</v>
      </c>
      <c r="D16" s="861">
        <v>21402</v>
      </c>
      <c r="E16" s="862">
        <v>3297</v>
      </c>
      <c r="F16" s="862">
        <v>985</v>
      </c>
      <c r="G16" s="862">
        <v>13615</v>
      </c>
      <c r="H16" s="862">
        <v>1063</v>
      </c>
      <c r="I16" s="862">
        <v>410</v>
      </c>
      <c r="J16" s="862">
        <v>16334</v>
      </c>
      <c r="K16" s="862">
        <v>985</v>
      </c>
      <c r="L16" s="862">
        <v>13614</v>
      </c>
      <c r="M16" s="862">
        <v>1063</v>
      </c>
      <c r="N16" s="862">
        <v>410</v>
      </c>
      <c r="O16" s="862">
        <v>20807</v>
      </c>
      <c r="P16" s="862">
        <v>348</v>
      </c>
      <c r="Q16" s="862">
        <v>530</v>
      </c>
      <c r="R16" s="862">
        <v>15738</v>
      </c>
      <c r="S16" s="862">
        <v>347</v>
      </c>
      <c r="T16" s="862">
        <v>530</v>
      </c>
    </row>
    <row r="17" spans="1:20">
      <c r="A17" s="806"/>
      <c r="B17" s="401" t="s">
        <v>3932</v>
      </c>
      <c r="D17" s="861">
        <v>21832</v>
      </c>
      <c r="E17" s="862">
        <v>4088</v>
      </c>
      <c r="F17" s="862">
        <v>1109</v>
      </c>
      <c r="G17" s="862">
        <v>13405</v>
      </c>
      <c r="H17" s="862">
        <v>1122</v>
      </c>
      <c r="I17" s="862">
        <v>424</v>
      </c>
      <c r="J17" s="862">
        <v>16303</v>
      </c>
      <c r="K17" s="862">
        <v>1109</v>
      </c>
      <c r="L17" s="862">
        <v>13403</v>
      </c>
      <c r="M17" s="862">
        <v>1122</v>
      </c>
      <c r="N17" s="862">
        <v>424</v>
      </c>
      <c r="O17" s="862">
        <v>21186</v>
      </c>
      <c r="P17" s="862">
        <v>398</v>
      </c>
      <c r="Q17" s="862">
        <v>502</v>
      </c>
      <c r="R17" s="862">
        <v>15657</v>
      </c>
      <c r="S17" s="862">
        <v>398</v>
      </c>
      <c r="T17" s="862">
        <v>502</v>
      </c>
    </row>
    <row r="18" spans="1:20">
      <c r="A18" s="806"/>
      <c r="B18" s="401" t="s">
        <v>3933</v>
      </c>
      <c r="D18" s="861">
        <v>22735</v>
      </c>
      <c r="E18" s="862">
        <v>6905</v>
      </c>
      <c r="F18" s="862">
        <v>1312</v>
      </c>
      <c r="G18" s="862">
        <v>11803</v>
      </c>
      <c r="H18" s="862">
        <v>923</v>
      </c>
      <c r="I18" s="862">
        <v>347</v>
      </c>
      <c r="J18" s="862">
        <v>14654</v>
      </c>
      <c r="K18" s="862">
        <v>1312</v>
      </c>
      <c r="L18" s="862">
        <v>11803</v>
      </c>
      <c r="M18" s="862">
        <v>923</v>
      </c>
      <c r="N18" s="862">
        <v>346</v>
      </c>
      <c r="O18" s="862">
        <v>22185</v>
      </c>
      <c r="P18" s="862">
        <v>279</v>
      </c>
      <c r="Q18" s="862">
        <v>441</v>
      </c>
      <c r="R18" s="862">
        <v>14105</v>
      </c>
      <c r="S18" s="862">
        <v>279</v>
      </c>
      <c r="T18" s="862">
        <v>441</v>
      </c>
    </row>
    <row r="19" spans="1:20">
      <c r="A19" s="806"/>
      <c r="B19" s="401" t="s">
        <v>3934</v>
      </c>
      <c r="D19" s="861">
        <v>25970</v>
      </c>
      <c r="E19" s="862">
        <v>13603</v>
      </c>
      <c r="F19" s="862">
        <v>1728</v>
      </c>
      <c r="G19" s="862">
        <v>8580</v>
      </c>
      <c r="H19" s="862">
        <v>481</v>
      </c>
      <c r="I19" s="862">
        <v>208</v>
      </c>
      <c r="J19" s="862">
        <v>11273</v>
      </c>
      <c r="K19" s="862">
        <v>1728</v>
      </c>
      <c r="L19" s="862">
        <v>8580</v>
      </c>
      <c r="M19" s="862">
        <v>481</v>
      </c>
      <c r="N19" s="862">
        <v>207</v>
      </c>
      <c r="O19" s="862">
        <v>25742</v>
      </c>
      <c r="P19" s="862">
        <v>154</v>
      </c>
      <c r="Q19" s="862">
        <v>307</v>
      </c>
      <c r="R19" s="862">
        <v>11046</v>
      </c>
      <c r="S19" s="862">
        <v>154</v>
      </c>
      <c r="T19" s="862">
        <v>307</v>
      </c>
    </row>
    <row r="20" spans="1:20">
      <c r="A20" s="806"/>
      <c r="B20" s="401" t="s">
        <v>3935</v>
      </c>
      <c r="D20" s="861">
        <v>24795</v>
      </c>
      <c r="E20" s="862">
        <v>16758</v>
      </c>
      <c r="F20" s="862">
        <v>1698</v>
      </c>
      <c r="G20" s="862">
        <v>4889</v>
      </c>
      <c r="H20" s="862">
        <v>162</v>
      </c>
      <c r="I20" s="862">
        <v>82</v>
      </c>
      <c r="J20" s="862">
        <v>7009</v>
      </c>
      <c r="K20" s="862">
        <v>1698</v>
      </c>
      <c r="L20" s="862">
        <v>4887</v>
      </c>
      <c r="M20" s="862">
        <v>162</v>
      </c>
      <c r="N20" s="862">
        <v>82</v>
      </c>
      <c r="O20" s="862">
        <v>24776</v>
      </c>
      <c r="P20" s="862">
        <v>78</v>
      </c>
      <c r="Q20" s="862">
        <v>147</v>
      </c>
      <c r="R20" s="862">
        <v>6989</v>
      </c>
      <c r="S20" s="862">
        <v>77</v>
      </c>
      <c r="T20" s="862">
        <v>147</v>
      </c>
    </row>
    <row r="21" spans="1:20">
      <c r="A21" s="806"/>
      <c r="B21" s="401" t="s">
        <v>3936</v>
      </c>
      <c r="D21" s="861">
        <v>18872</v>
      </c>
      <c r="E21" s="862">
        <v>15388</v>
      </c>
      <c r="F21" s="862">
        <v>1064</v>
      </c>
      <c r="G21" s="862">
        <v>1410</v>
      </c>
      <c r="H21" s="862">
        <v>23</v>
      </c>
      <c r="I21" s="862">
        <v>26</v>
      </c>
      <c r="J21" s="862">
        <v>2627</v>
      </c>
      <c r="K21" s="862">
        <v>1064</v>
      </c>
      <c r="L21" s="862">
        <v>1403</v>
      </c>
      <c r="M21" s="862">
        <v>23</v>
      </c>
      <c r="N21" s="862">
        <v>26</v>
      </c>
      <c r="O21" s="862">
        <v>18852</v>
      </c>
      <c r="P21" s="862">
        <v>10</v>
      </c>
      <c r="Q21" s="862">
        <v>19</v>
      </c>
      <c r="R21" s="862">
        <v>2607</v>
      </c>
      <c r="S21" s="862">
        <v>10</v>
      </c>
      <c r="T21" s="862">
        <v>19</v>
      </c>
    </row>
    <row r="22" spans="1:20">
      <c r="A22" s="806"/>
      <c r="B22" s="401" t="s">
        <v>3937</v>
      </c>
      <c r="D22" s="861">
        <v>14978</v>
      </c>
      <c r="E22" s="862">
        <v>13147</v>
      </c>
      <c r="F22" s="862">
        <v>605</v>
      </c>
      <c r="G22" s="862">
        <v>442</v>
      </c>
      <c r="H22" s="862">
        <v>6</v>
      </c>
      <c r="I22" s="862">
        <v>6</v>
      </c>
      <c r="J22" s="862">
        <v>1105</v>
      </c>
      <c r="K22" s="862">
        <v>605</v>
      </c>
      <c r="L22" s="862">
        <v>439</v>
      </c>
      <c r="M22" s="862">
        <v>6</v>
      </c>
      <c r="N22" s="862">
        <v>6</v>
      </c>
      <c r="O22" s="862">
        <v>14981</v>
      </c>
      <c r="P22" s="862">
        <v>1</v>
      </c>
      <c r="Q22" s="862">
        <v>14</v>
      </c>
      <c r="R22" s="862">
        <v>1108</v>
      </c>
      <c r="S22" s="862">
        <v>1</v>
      </c>
      <c r="T22" s="862">
        <v>14</v>
      </c>
    </row>
    <row r="23" spans="1:20">
      <c r="A23" s="806"/>
      <c r="B23" s="401" t="s">
        <v>4239</v>
      </c>
      <c r="D23" s="861">
        <v>17704</v>
      </c>
      <c r="E23" s="862">
        <v>16453</v>
      </c>
      <c r="F23" s="862">
        <v>322</v>
      </c>
      <c r="G23" s="862">
        <v>179</v>
      </c>
      <c r="H23" s="862">
        <v>2</v>
      </c>
      <c r="I23" s="862">
        <v>1</v>
      </c>
      <c r="J23" s="862">
        <v>537</v>
      </c>
      <c r="K23" s="862">
        <v>322</v>
      </c>
      <c r="L23" s="862">
        <v>176</v>
      </c>
      <c r="M23" s="862">
        <v>2</v>
      </c>
      <c r="N23" s="862">
        <v>1</v>
      </c>
      <c r="O23" s="862">
        <v>17705</v>
      </c>
      <c r="P23" s="862">
        <v>0</v>
      </c>
      <c r="Q23" s="862">
        <v>4</v>
      </c>
      <c r="R23" s="862">
        <v>538</v>
      </c>
      <c r="S23" s="862">
        <v>0</v>
      </c>
      <c r="T23" s="862">
        <v>4</v>
      </c>
    </row>
    <row r="24" spans="1:20">
      <c r="A24" s="806" t="s">
        <v>4019</v>
      </c>
      <c r="D24" s="861"/>
      <c r="E24" s="862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862"/>
      <c r="Q24" s="862"/>
      <c r="R24" s="862"/>
      <c r="S24" s="862"/>
      <c r="T24" s="862"/>
    </row>
    <row r="25" spans="1:20">
      <c r="A25" s="806"/>
      <c r="B25" s="401" t="s">
        <v>4276</v>
      </c>
      <c r="C25" s="792" t="s">
        <v>4275</v>
      </c>
      <c r="D25" s="861">
        <f>SUM(D9:D18)</f>
        <v>184720</v>
      </c>
      <c r="E25" s="863">
        <f t="shared" ref="E25:T25" si="0">SUM(E9:E18)</f>
        <v>28839</v>
      </c>
      <c r="F25" s="863">
        <f t="shared" si="0"/>
        <v>6301</v>
      </c>
      <c r="G25" s="863">
        <f t="shared" si="0"/>
        <v>117792</v>
      </c>
      <c r="H25" s="863">
        <f t="shared" si="0"/>
        <v>7979</v>
      </c>
      <c r="I25" s="863">
        <f t="shared" si="0"/>
        <v>3729</v>
      </c>
      <c r="J25" s="863">
        <f t="shared" si="0"/>
        <v>125361</v>
      </c>
      <c r="K25" s="863">
        <f t="shared" si="0"/>
        <v>6301</v>
      </c>
      <c r="L25" s="863">
        <f t="shared" si="0"/>
        <v>106511</v>
      </c>
      <c r="M25" s="863">
        <f t="shared" si="0"/>
        <v>7616</v>
      </c>
      <c r="N25" s="863">
        <f t="shared" si="0"/>
        <v>3051</v>
      </c>
      <c r="O25" s="863">
        <f t="shared" si="0"/>
        <v>179547</v>
      </c>
      <c r="P25" s="863">
        <f t="shared" si="0"/>
        <v>2782</v>
      </c>
      <c r="Q25" s="863">
        <f t="shared" si="0"/>
        <v>3753</v>
      </c>
      <c r="R25" s="863">
        <f t="shared" si="0"/>
        <v>120730</v>
      </c>
      <c r="S25" s="863">
        <f t="shared" si="0"/>
        <v>2492</v>
      </c>
      <c r="T25" s="863">
        <f t="shared" si="0"/>
        <v>3544</v>
      </c>
    </row>
    <row r="26" spans="1:20">
      <c r="A26" s="806"/>
      <c r="B26" s="401" t="s">
        <v>4277</v>
      </c>
      <c r="D26" s="861">
        <f>SUM(D19:D23)</f>
        <v>102319</v>
      </c>
      <c r="E26" s="863">
        <f t="shared" ref="E26:T26" si="1">SUM(E19:E23)</f>
        <v>75349</v>
      </c>
      <c r="F26" s="863">
        <f t="shared" si="1"/>
        <v>5417</v>
      </c>
      <c r="G26" s="863">
        <f t="shared" si="1"/>
        <v>15500</v>
      </c>
      <c r="H26" s="863">
        <f t="shared" si="1"/>
        <v>674</v>
      </c>
      <c r="I26" s="863">
        <f t="shared" si="1"/>
        <v>323</v>
      </c>
      <c r="J26" s="863">
        <f t="shared" si="1"/>
        <v>22551</v>
      </c>
      <c r="K26" s="863">
        <f t="shared" si="1"/>
        <v>5417</v>
      </c>
      <c r="L26" s="863">
        <f t="shared" si="1"/>
        <v>15485</v>
      </c>
      <c r="M26" s="863">
        <f t="shared" si="1"/>
        <v>674</v>
      </c>
      <c r="N26" s="863">
        <f t="shared" si="1"/>
        <v>322</v>
      </c>
      <c r="O26" s="863">
        <f t="shared" si="1"/>
        <v>102056</v>
      </c>
      <c r="P26" s="863">
        <f t="shared" si="1"/>
        <v>243</v>
      </c>
      <c r="Q26" s="863">
        <f t="shared" si="1"/>
        <v>491</v>
      </c>
      <c r="R26" s="863">
        <f t="shared" si="1"/>
        <v>22288</v>
      </c>
      <c r="S26" s="863">
        <f t="shared" si="1"/>
        <v>242</v>
      </c>
      <c r="T26" s="863">
        <f t="shared" si="1"/>
        <v>491</v>
      </c>
    </row>
    <row r="27" spans="1:20">
      <c r="A27" s="806"/>
      <c r="B27" s="401" t="s">
        <v>4278</v>
      </c>
      <c r="C27" s="792" t="s">
        <v>4275</v>
      </c>
      <c r="D27" s="861">
        <f>SUM(D19:D20)</f>
        <v>50765</v>
      </c>
      <c r="E27" s="863">
        <f t="shared" ref="E27:T27" si="2">SUM(E19:E20)</f>
        <v>30361</v>
      </c>
      <c r="F27" s="863">
        <f t="shared" si="2"/>
        <v>3426</v>
      </c>
      <c r="G27" s="863">
        <f t="shared" si="2"/>
        <v>13469</v>
      </c>
      <c r="H27" s="863">
        <f t="shared" si="2"/>
        <v>643</v>
      </c>
      <c r="I27" s="863">
        <f t="shared" si="2"/>
        <v>290</v>
      </c>
      <c r="J27" s="863">
        <f t="shared" si="2"/>
        <v>18282</v>
      </c>
      <c r="K27" s="863">
        <f t="shared" si="2"/>
        <v>3426</v>
      </c>
      <c r="L27" s="863">
        <f t="shared" si="2"/>
        <v>13467</v>
      </c>
      <c r="M27" s="863">
        <f t="shared" si="2"/>
        <v>643</v>
      </c>
      <c r="N27" s="863">
        <f t="shared" si="2"/>
        <v>289</v>
      </c>
      <c r="O27" s="863">
        <f t="shared" si="2"/>
        <v>50518</v>
      </c>
      <c r="P27" s="863">
        <f t="shared" si="2"/>
        <v>232</v>
      </c>
      <c r="Q27" s="863">
        <f t="shared" si="2"/>
        <v>454</v>
      </c>
      <c r="R27" s="863">
        <f t="shared" si="2"/>
        <v>18035</v>
      </c>
      <c r="S27" s="863">
        <f t="shared" si="2"/>
        <v>231</v>
      </c>
      <c r="T27" s="863">
        <f t="shared" si="2"/>
        <v>454</v>
      </c>
    </row>
    <row r="28" spans="1:20">
      <c r="A28" s="806"/>
      <c r="B28" s="401" t="s">
        <v>4279</v>
      </c>
      <c r="D28" s="861">
        <f>SUM(D21:D23)</f>
        <v>51554</v>
      </c>
      <c r="E28" s="863">
        <f t="shared" ref="E28:T28" si="3">SUM(E21:E23)</f>
        <v>44988</v>
      </c>
      <c r="F28" s="863">
        <f t="shared" si="3"/>
        <v>1991</v>
      </c>
      <c r="G28" s="863">
        <f t="shared" si="3"/>
        <v>2031</v>
      </c>
      <c r="H28" s="863">
        <f t="shared" si="3"/>
        <v>31</v>
      </c>
      <c r="I28" s="863">
        <f t="shared" si="3"/>
        <v>33</v>
      </c>
      <c r="J28" s="863">
        <f t="shared" si="3"/>
        <v>4269</v>
      </c>
      <c r="K28" s="863">
        <f t="shared" si="3"/>
        <v>1991</v>
      </c>
      <c r="L28" s="863">
        <f t="shared" si="3"/>
        <v>2018</v>
      </c>
      <c r="M28" s="863">
        <f t="shared" si="3"/>
        <v>31</v>
      </c>
      <c r="N28" s="863">
        <f t="shared" si="3"/>
        <v>33</v>
      </c>
      <c r="O28" s="863">
        <f t="shared" si="3"/>
        <v>51538</v>
      </c>
      <c r="P28" s="863">
        <f t="shared" si="3"/>
        <v>11</v>
      </c>
      <c r="Q28" s="863">
        <f t="shared" si="3"/>
        <v>37</v>
      </c>
      <c r="R28" s="863">
        <f t="shared" si="3"/>
        <v>4253</v>
      </c>
      <c r="S28" s="863">
        <f t="shared" si="3"/>
        <v>11</v>
      </c>
      <c r="T28" s="863">
        <f t="shared" si="3"/>
        <v>37</v>
      </c>
    </row>
    <row r="29" spans="1:20" ht="3.75" customHeight="1">
      <c r="A29" s="806"/>
      <c r="D29" s="861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</row>
    <row r="30" spans="1:20" s="798" customFormat="1">
      <c r="A30" s="807" t="s">
        <v>4280</v>
      </c>
      <c r="D30" s="859">
        <v>163525</v>
      </c>
      <c r="E30" s="864">
        <v>45276</v>
      </c>
      <c r="F30" s="864">
        <v>6655</v>
      </c>
      <c r="G30" s="864">
        <v>82454</v>
      </c>
      <c r="H30" s="864">
        <v>6994</v>
      </c>
      <c r="I30" s="864">
        <v>2894</v>
      </c>
      <c r="J30" s="864">
        <v>84196</v>
      </c>
      <c r="K30" s="864">
        <v>6655</v>
      </c>
      <c r="L30" s="864">
        <v>66528</v>
      </c>
      <c r="M30" s="864">
        <v>6781</v>
      </c>
      <c r="N30" s="864">
        <v>2611</v>
      </c>
      <c r="O30" s="864">
        <v>159238</v>
      </c>
      <c r="P30" s="864">
        <v>2355</v>
      </c>
      <c r="Q30" s="864">
        <v>3246</v>
      </c>
      <c r="R30" s="864">
        <v>80130</v>
      </c>
      <c r="S30" s="864">
        <v>2197</v>
      </c>
      <c r="T30" s="864">
        <v>3129</v>
      </c>
    </row>
    <row r="31" spans="1:20">
      <c r="A31" s="806"/>
      <c r="B31" s="792" t="s">
        <v>4331</v>
      </c>
      <c r="D31" s="861">
        <v>19513</v>
      </c>
      <c r="E31" s="862">
        <v>7989</v>
      </c>
      <c r="F31" s="862" t="s">
        <v>3897</v>
      </c>
      <c r="G31" s="862">
        <v>10073</v>
      </c>
      <c r="H31" s="862">
        <v>30</v>
      </c>
      <c r="I31" s="862">
        <v>1</v>
      </c>
      <c r="J31" s="862" t="s">
        <v>3897</v>
      </c>
      <c r="K31" s="862" t="s">
        <v>3897</v>
      </c>
      <c r="L31" s="862" t="s">
        <v>3897</v>
      </c>
      <c r="M31" s="862" t="s">
        <v>3897</v>
      </c>
      <c r="N31" s="862" t="s">
        <v>3897</v>
      </c>
      <c r="O31" s="862">
        <v>19492</v>
      </c>
      <c r="P31" s="862">
        <v>5</v>
      </c>
      <c r="Q31" s="862">
        <v>5</v>
      </c>
      <c r="R31" s="862" t="s">
        <v>3897</v>
      </c>
      <c r="S31" s="862" t="s">
        <v>3897</v>
      </c>
      <c r="T31" s="862" t="s">
        <v>3897</v>
      </c>
    </row>
    <row r="32" spans="1:20">
      <c r="A32" s="806"/>
      <c r="B32" s="401" t="s">
        <v>4274</v>
      </c>
      <c r="C32" s="792" t="s">
        <v>4275</v>
      </c>
      <c r="D32" s="861">
        <v>7434</v>
      </c>
      <c r="E32" s="862">
        <v>206</v>
      </c>
      <c r="F32" s="862">
        <v>30</v>
      </c>
      <c r="G32" s="862">
        <v>6073</v>
      </c>
      <c r="H32" s="862">
        <v>149</v>
      </c>
      <c r="I32" s="862">
        <v>168</v>
      </c>
      <c r="J32" s="862">
        <v>997</v>
      </c>
      <c r="K32" s="862">
        <v>30</v>
      </c>
      <c r="L32" s="862">
        <v>899</v>
      </c>
      <c r="M32" s="862">
        <v>32</v>
      </c>
      <c r="N32" s="862">
        <v>19</v>
      </c>
      <c r="O32" s="862">
        <v>7340</v>
      </c>
      <c r="P32" s="862">
        <v>130</v>
      </c>
      <c r="Q32" s="862">
        <v>93</v>
      </c>
      <c r="R32" s="862">
        <v>987</v>
      </c>
      <c r="S32" s="862">
        <v>20</v>
      </c>
      <c r="T32" s="862">
        <v>21</v>
      </c>
    </row>
    <row r="33" spans="1:20">
      <c r="A33" s="806"/>
      <c r="B33" s="401" t="s">
        <v>3925</v>
      </c>
      <c r="D33" s="861">
        <v>6378</v>
      </c>
      <c r="E33" s="862">
        <v>591</v>
      </c>
      <c r="F33" s="862">
        <v>124</v>
      </c>
      <c r="G33" s="862">
        <v>4212</v>
      </c>
      <c r="H33" s="862">
        <v>236</v>
      </c>
      <c r="I33" s="862">
        <v>254</v>
      </c>
      <c r="J33" s="862">
        <v>4106</v>
      </c>
      <c r="K33" s="862">
        <v>124</v>
      </c>
      <c r="L33" s="862">
        <v>3616</v>
      </c>
      <c r="M33" s="862">
        <v>176</v>
      </c>
      <c r="N33" s="862">
        <v>128</v>
      </c>
      <c r="O33" s="862">
        <v>6178</v>
      </c>
      <c r="P33" s="862">
        <v>126</v>
      </c>
      <c r="Q33" s="862">
        <v>164</v>
      </c>
      <c r="R33" s="862">
        <v>4017</v>
      </c>
      <c r="S33" s="862">
        <v>88</v>
      </c>
      <c r="T33" s="862">
        <v>127</v>
      </c>
    </row>
    <row r="34" spans="1:20">
      <c r="A34" s="806"/>
      <c r="B34" s="401" t="s">
        <v>3926</v>
      </c>
      <c r="D34" s="861">
        <v>7664</v>
      </c>
      <c r="E34" s="862">
        <v>577</v>
      </c>
      <c r="F34" s="862">
        <v>173</v>
      </c>
      <c r="G34" s="862">
        <v>5077</v>
      </c>
      <c r="H34" s="862">
        <v>414</v>
      </c>
      <c r="I34" s="862">
        <v>161</v>
      </c>
      <c r="J34" s="862">
        <v>5879</v>
      </c>
      <c r="K34" s="862">
        <v>173</v>
      </c>
      <c r="L34" s="862">
        <v>5030</v>
      </c>
      <c r="M34" s="862">
        <v>411</v>
      </c>
      <c r="N34" s="862">
        <v>159</v>
      </c>
      <c r="O34" s="862">
        <v>7358</v>
      </c>
      <c r="P34" s="862">
        <v>120</v>
      </c>
      <c r="Q34" s="862">
        <v>149</v>
      </c>
      <c r="R34" s="862">
        <v>5573</v>
      </c>
      <c r="S34" s="862">
        <v>116</v>
      </c>
      <c r="T34" s="862">
        <v>148</v>
      </c>
    </row>
    <row r="35" spans="1:20">
      <c r="A35" s="806"/>
      <c r="B35" s="401" t="s">
        <v>3927</v>
      </c>
      <c r="D35" s="861">
        <v>8320</v>
      </c>
      <c r="E35" s="862">
        <v>655</v>
      </c>
      <c r="F35" s="862">
        <v>191</v>
      </c>
      <c r="G35" s="862">
        <v>5454</v>
      </c>
      <c r="H35" s="862">
        <v>628</v>
      </c>
      <c r="I35" s="862">
        <v>206</v>
      </c>
      <c r="J35" s="862">
        <v>6567</v>
      </c>
      <c r="K35" s="862">
        <v>191</v>
      </c>
      <c r="L35" s="862">
        <v>5433</v>
      </c>
      <c r="M35" s="862">
        <v>627</v>
      </c>
      <c r="N35" s="862">
        <v>204</v>
      </c>
      <c r="O35" s="862">
        <v>7853</v>
      </c>
      <c r="P35" s="862">
        <v>163</v>
      </c>
      <c r="Q35" s="862">
        <v>204</v>
      </c>
      <c r="R35" s="862">
        <v>6102</v>
      </c>
      <c r="S35" s="862">
        <v>163</v>
      </c>
      <c r="T35" s="862">
        <v>203</v>
      </c>
    </row>
    <row r="36" spans="1:20">
      <c r="A36" s="806"/>
      <c r="B36" s="401" t="s">
        <v>3928</v>
      </c>
      <c r="D36" s="861">
        <v>9202</v>
      </c>
      <c r="E36" s="862">
        <v>728</v>
      </c>
      <c r="F36" s="862">
        <v>270</v>
      </c>
      <c r="G36" s="862">
        <v>6009</v>
      </c>
      <c r="H36" s="862">
        <v>676</v>
      </c>
      <c r="I36" s="862">
        <v>267</v>
      </c>
      <c r="J36" s="862">
        <v>7327</v>
      </c>
      <c r="K36" s="862">
        <v>270</v>
      </c>
      <c r="L36" s="862">
        <v>6005</v>
      </c>
      <c r="M36" s="862">
        <v>675</v>
      </c>
      <c r="N36" s="862">
        <v>266</v>
      </c>
      <c r="O36" s="862">
        <v>8757</v>
      </c>
      <c r="P36" s="862">
        <v>231</v>
      </c>
      <c r="Q36" s="862">
        <v>267</v>
      </c>
      <c r="R36" s="862">
        <v>6883</v>
      </c>
      <c r="S36" s="862">
        <v>231</v>
      </c>
      <c r="T36" s="862">
        <v>266</v>
      </c>
    </row>
    <row r="37" spans="1:20">
      <c r="A37" s="806"/>
      <c r="B37" s="401" t="s">
        <v>3929</v>
      </c>
      <c r="D37" s="861">
        <v>10884</v>
      </c>
      <c r="E37" s="862">
        <v>838</v>
      </c>
      <c r="F37" s="862">
        <v>416</v>
      </c>
      <c r="G37" s="862">
        <v>7206</v>
      </c>
      <c r="H37" s="862">
        <v>801</v>
      </c>
      <c r="I37" s="862">
        <v>284</v>
      </c>
      <c r="J37" s="862">
        <v>8855</v>
      </c>
      <c r="K37" s="862">
        <v>416</v>
      </c>
      <c r="L37" s="862">
        <v>7205</v>
      </c>
      <c r="M37" s="862">
        <v>800</v>
      </c>
      <c r="N37" s="862">
        <v>284</v>
      </c>
      <c r="O37" s="862">
        <v>10389</v>
      </c>
      <c r="P37" s="862">
        <v>246</v>
      </c>
      <c r="Q37" s="862">
        <v>344</v>
      </c>
      <c r="R37" s="862">
        <v>8361</v>
      </c>
      <c r="S37" s="862">
        <v>246</v>
      </c>
      <c r="T37" s="862">
        <v>344</v>
      </c>
    </row>
    <row r="38" spans="1:20">
      <c r="A38" s="806"/>
      <c r="B38" s="401" t="s">
        <v>3930</v>
      </c>
      <c r="D38" s="861">
        <v>12149</v>
      </c>
      <c r="E38" s="862">
        <v>886</v>
      </c>
      <c r="F38" s="862">
        <v>463</v>
      </c>
      <c r="G38" s="862">
        <v>8195</v>
      </c>
      <c r="H38" s="862">
        <v>916</v>
      </c>
      <c r="I38" s="862">
        <v>319</v>
      </c>
      <c r="J38" s="862">
        <v>10055</v>
      </c>
      <c r="K38" s="862">
        <v>463</v>
      </c>
      <c r="L38" s="862">
        <v>8191</v>
      </c>
      <c r="M38" s="862">
        <v>916</v>
      </c>
      <c r="N38" s="862">
        <v>319</v>
      </c>
      <c r="O38" s="862">
        <v>11626</v>
      </c>
      <c r="P38" s="862">
        <v>292</v>
      </c>
      <c r="Q38" s="862">
        <v>420</v>
      </c>
      <c r="R38" s="862">
        <v>9532</v>
      </c>
      <c r="S38" s="862">
        <v>292</v>
      </c>
      <c r="T38" s="862">
        <v>420</v>
      </c>
    </row>
    <row r="39" spans="1:20">
      <c r="A39" s="806"/>
      <c r="B39" s="401" t="s">
        <v>3931</v>
      </c>
      <c r="D39" s="861">
        <v>11074</v>
      </c>
      <c r="E39" s="862">
        <v>932</v>
      </c>
      <c r="F39" s="862">
        <v>552</v>
      </c>
      <c r="G39" s="862">
        <v>7196</v>
      </c>
      <c r="H39" s="862">
        <v>865</v>
      </c>
      <c r="I39" s="862">
        <v>326</v>
      </c>
      <c r="J39" s="862">
        <v>9109</v>
      </c>
      <c r="K39" s="862">
        <v>552</v>
      </c>
      <c r="L39" s="862">
        <v>7195</v>
      </c>
      <c r="M39" s="862">
        <v>865</v>
      </c>
      <c r="N39" s="862">
        <v>326</v>
      </c>
      <c r="O39" s="862">
        <v>10593</v>
      </c>
      <c r="P39" s="862">
        <v>280</v>
      </c>
      <c r="Q39" s="862">
        <v>430</v>
      </c>
      <c r="R39" s="862">
        <v>8627</v>
      </c>
      <c r="S39" s="862">
        <v>279</v>
      </c>
      <c r="T39" s="862">
        <v>430</v>
      </c>
    </row>
    <row r="40" spans="1:20">
      <c r="A40" s="806"/>
      <c r="B40" s="401" t="s">
        <v>3932</v>
      </c>
      <c r="D40" s="861">
        <v>10999</v>
      </c>
      <c r="E40" s="863">
        <v>1075</v>
      </c>
      <c r="F40" s="863">
        <v>609</v>
      </c>
      <c r="G40" s="863">
        <v>7027</v>
      </c>
      <c r="H40" s="863">
        <v>910</v>
      </c>
      <c r="I40" s="862">
        <v>350</v>
      </c>
      <c r="J40" s="862">
        <v>9051</v>
      </c>
      <c r="K40" s="862">
        <v>609</v>
      </c>
      <c r="L40" s="862">
        <v>7027</v>
      </c>
      <c r="M40" s="862">
        <v>910</v>
      </c>
      <c r="N40" s="862">
        <v>350</v>
      </c>
      <c r="O40" s="862">
        <v>10457</v>
      </c>
      <c r="P40" s="862">
        <v>332</v>
      </c>
      <c r="Q40" s="862">
        <v>386</v>
      </c>
      <c r="R40" s="862">
        <v>8509</v>
      </c>
      <c r="S40" s="862">
        <v>332</v>
      </c>
      <c r="T40" s="862">
        <v>386</v>
      </c>
    </row>
    <row r="41" spans="1:20">
      <c r="A41" s="806"/>
      <c r="B41" s="401" t="s">
        <v>3933</v>
      </c>
      <c r="D41" s="861">
        <v>11427</v>
      </c>
      <c r="E41" s="862">
        <v>2167</v>
      </c>
      <c r="F41" s="862">
        <v>723</v>
      </c>
      <c r="G41" s="862">
        <v>6560</v>
      </c>
      <c r="H41" s="862">
        <v>796</v>
      </c>
      <c r="I41" s="862">
        <v>304</v>
      </c>
      <c r="J41" s="862">
        <v>8553</v>
      </c>
      <c r="K41" s="862">
        <v>723</v>
      </c>
      <c r="L41" s="862">
        <v>6560</v>
      </c>
      <c r="M41" s="862">
        <v>796</v>
      </c>
      <c r="N41" s="862">
        <v>303</v>
      </c>
      <c r="O41" s="862">
        <v>10917</v>
      </c>
      <c r="P41" s="862">
        <v>226</v>
      </c>
      <c r="Q41" s="862">
        <v>364</v>
      </c>
      <c r="R41" s="862">
        <v>8044</v>
      </c>
      <c r="S41" s="862">
        <v>226</v>
      </c>
      <c r="T41" s="862">
        <v>364</v>
      </c>
    </row>
    <row r="42" spans="1:20">
      <c r="A42" s="806"/>
      <c r="B42" s="401" t="s">
        <v>3934</v>
      </c>
      <c r="D42" s="861">
        <v>12867</v>
      </c>
      <c r="E42" s="862">
        <v>5371</v>
      </c>
      <c r="F42" s="862">
        <v>1006</v>
      </c>
      <c r="G42" s="862">
        <v>5087</v>
      </c>
      <c r="H42" s="862">
        <v>419</v>
      </c>
      <c r="I42" s="862">
        <v>171</v>
      </c>
      <c r="J42" s="862">
        <v>6851</v>
      </c>
      <c r="K42" s="862">
        <v>1006</v>
      </c>
      <c r="L42" s="862">
        <v>5087</v>
      </c>
      <c r="M42" s="862">
        <v>419</v>
      </c>
      <c r="N42" s="862">
        <v>170</v>
      </c>
      <c r="O42" s="862">
        <v>12673</v>
      </c>
      <c r="P42" s="862">
        <v>133</v>
      </c>
      <c r="Q42" s="862">
        <v>263</v>
      </c>
      <c r="R42" s="862">
        <v>6658</v>
      </c>
      <c r="S42" s="862">
        <v>133</v>
      </c>
      <c r="T42" s="862">
        <v>263</v>
      </c>
    </row>
    <row r="43" spans="1:20">
      <c r="A43" s="806"/>
      <c r="B43" s="401" t="s">
        <v>3935</v>
      </c>
      <c r="D43" s="861">
        <v>11884</v>
      </c>
      <c r="E43" s="862">
        <v>7029</v>
      </c>
      <c r="F43" s="862">
        <v>983</v>
      </c>
      <c r="G43" s="862">
        <v>3044</v>
      </c>
      <c r="H43" s="862">
        <v>129</v>
      </c>
      <c r="I43" s="862">
        <v>57</v>
      </c>
      <c r="J43" s="862">
        <v>4324</v>
      </c>
      <c r="K43" s="862">
        <v>983</v>
      </c>
      <c r="L43" s="862">
        <v>3043</v>
      </c>
      <c r="M43" s="862">
        <v>129</v>
      </c>
      <c r="N43" s="862">
        <v>57</v>
      </c>
      <c r="O43" s="862">
        <v>11884</v>
      </c>
      <c r="P43" s="862">
        <v>61</v>
      </c>
      <c r="Q43" s="862">
        <v>125</v>
      </c>
      <c r="R43" s="862">
        <v>4324</v>
      </c>
      <c r="S43" s="862">
        <v>61</v>
      </c>
      <c r="T43" s="862">
        <v>125</v>
      </c>
    </row>
    <row r="44" spans="1:20">
      <c r="A44" s="806"/>
      <c r="B44" s="401" t="s">
        <v>3936</v>
      </c>
      <c r="D44" s="861">
        <v>8506</v>
      </c>
      <c r="E44" s="862">
        <v>6531</v>
      </c>
      <c r="F44" s="862">
        <v>592</v>
      </c>
      <c r="G44" s="862">
        <v>872</v>
      </c>
      <c r="H44" s="862">
        <v>18</v>
      </c>
      <c r="I44" s="862">
        <v>20</v>
      </c>
      <c r="J44" s="862">
        <v>1570</v>
      </c>
      <c r="K44" s="862">
        <v>592</v>
      </c>
      <c r="L44" s="862">
        <v>870</v>
      </c>
      <c r="M44" s="862">
        <v>18</v>
      </c>
      <c r="N44" s="862">
        <v>20</v>
      </c>
      <c r="O44" s="862">
        <v>8494</v>
      </c>
      <c r="P44" s="862">
        <v>9</v>
      </c>
      <c r="Q44" s="862">
        <v>17</v>
      </c>
      <c r="R44" s="862">
        <v>1558</v>
      </c>
      <c r="S44" s="862">
        <v>9</v>
      </c>
      <c r="T44" s="862">
        <v>17</v>
      </c>
    </row>
    <row r="45" spans="1:20">
      <c r="A45" s="806"/>
      <c r="B45" s="401" t="s">
        <v>3937</v>
      </c>
      <c r="D45" s="861">
        <v>5909</v>
      </c>
      <c r="E45" s="862">
        <v>4993</v>
      </c>
      <c r="F45" s="862">
        <v>355</v>
      </c>
      <c r="G45" s="862">
        <v>253</v>
      </c>
      <c r="H45" s="862">
        <v>5</v>
      </c>
      <c r="I45" s="862">
        <v>5</v>
      </c>
      <c r="J45" s="862">
        <v>647</v>
      </c>
      <c r="K45" s="862">
        <v>355</v>
      </c>
      <c r="L45" s="862">
        <v>252</v>
      </c>
      <c r="M45" s="862">
        <v>5</v>
      </c>
      <c r="N45" s="862">
        <v>5</v>
      </c>
      <c r="O45" s="862">
        <v>5911</v>
      </c>
      <c r="P45" s="862">
        <v>1</v>
      </c>
      <c r="Q45" s="862">
        <v>11</v>
      </c>
      <c r="R45" s="862">
        <v>649</v>
      </c>
      <c r="S45" s="862">
        <v>1</v>
      </c>
      <c r="T45" s="862">
        <v>11</v>
      </c>
    </row>
    <row r="46" spans="1:20">
      <c r="B46" s="401" t="s">
        <v>4239</v>
      </c>
      <c r="D46" s="861">
        <v>5231</v>
      </c>
      <c r="E46" s="862">
        <v>4708</v>
      </c>
      <c r="F46" s="862">
        <v>168</v>
      </c>
      <c r="G46" s="862">
        <v>116</v>
      </c>
      <c r="H46" s="862">
        <v>2</v>
      </c>
      <c r="I46" s="862">
        <v>1</v>
      </c>
      <c r="J46" s="862">
        <v>305</v>
      </c>
      <c r="K46" s="862">
        <v>168</v>
      </c>
      <c r="L46" s="862">
        <v>115</v>
      </c>
      <c r="M46" s="862">
        <v>2</v>
      </c>
      <c r="N46" s="862">
        <v>1</v>
      </c>
      <c r="O46" s="862">
        <v>5232</v>
      </c>
      <c r="P46" s="862">
        <v>0</v>
      </c>
      <c r="Q46" s="862">
        <v>4</v>
      </c>
      <c r="R46" s="862">
        <v>306</v>
      </c>
      <c r="S46" s="862">
        <v>0</v>
      </c>
      <c r="T46" s="862">
        <v>4</v>
      </c>
    </row>
    <row r="47" spans="1:20">
      <c r="A47" s="806" t="s">
        <v>4019</v>
      </c>
      <c r="D47" s="861"/>
      <c r="E47" s="862"/>
      <c r="F47" s="862"/>
      <c r="G47" s="862"/>
      <c r="H47" s="862"/>
      <c r="I47" s="862"/>
      <c r="J47" s="862"/>
      <c r="K47" s="862"/>
      <c r="L47" s="862"/>
      <c r="M47" s="862"/>
      <c r="N47" s="862"/>
      <c r="O47" s="862"/>
      <c r="P47" s="862"/>
      <c r="Q47" s="862"/>
      <c r="R47" s="862"/>
      <c r="S47" s="862"/>
      <c r="T47" s="862"/>
    </row>
    <row r="48" spans="1:20">
      <c r="A48" s="806"/>
      <c r="B48" s="401" t="s">
        <v>4276</v>
      </c>
      <c r="C48" s="792" t="s">
        <v>4275</v>
      </c>
      <c r="D48" s="861">
        <f>SUM(D32:D41)</f>
        <v>95531</v>
      </c>
      <c r="E48" s="863">
        <f t="shared" ref="E48:T48" si="4">SUM(E32:E41)</f>
        <v>8655</v>
      </c>
      <c r="F48" s="863">
        <f t="shared" si="4"/>
        <v>3551</v>
      </c>
      <c r="G48" s="863">
        <f t="shared" si="4"/>
        <v>63009</v>
      </c>
      <c r="H48" s="863">
        <f t="shared" si="4"/>
        <v>6391</v>
      </c>
      <c r="I48" s="863">
        <f t="shared" si="4"/>
        <v>2639</v>
      </c>
      <c r="J48" s="863">
        <f t="shared" si="4"/>
        <v>70499</v>
      </c>
      <c r="K48" s="863">
        <f t="shared" si="4"/>
        <v>3551</v>
      </c>
      <c r="L48" s="863">
        <f t="shared" si="4"/>
        <v>57161</v>
      </c>
      <c r="M48" s="863">
        <f t="shared" si="4"/>
        <v>6208</v>
      </c>
      <c r="N48" s="863">
        <f t="shared" si="4"/>
        <v>2358</v>
      </c>
      <c r="O48" s="863">
        <f t="shared" si="4"/>
        <v>91468</v>
      </c>
      <c r="P48" s="863">
        <f t="shared" si="4"/>
        <v>2146</v>
      </c>
      <c r="Q48" s="863">
        <f t="shared" si="4"/>
        <v>2821</v>
      </c>
      <c r="R48" s="863">
        <f t="shared" si="4"/>
        <v>66635</v>
      </c>
      <c r="S48" s="863">
        <f t="shared" si="4"/>
        <v>1993</v>
      </c>
      <c r="T48" s="863">
        <f t="shared" si="4"/>
        <v>2709</v>
      </c>
    </row>
    <row r="49" spans="1:20">
      <c r="A49" s="806"/>
      <c r="B49" s="401" t="s">
        <v>4277</v>
      </c>
      <c r="D49" s="861">
        <f>SUM(D42:D46)</f>
        <v>44397</v>
      </c>
      <c r="E49" s="863">
        <f t="shared" ref="E49:T49" si="5">SUM(E42:E46)</f>
        <v>28632</v>
      </c>
      <c r="F49" s="863">
        <f t="shared" si="5"/>
        <v>3104</v>
      </c>
      <c r="G49" s="863">
        <f t="shared" si="5"/>
        <v>9372</v>
      </c>
      <c r="H49" s="863">
        <f t="shared" si="5"/>
        <v>573</v>
      </c>
      <c r="I49" s="863">
        <f t="shared" si="5"/>
        <v>254</v>
      </c>
      <c r="J49" s="863">
        <f t="shared" si="5"/>
        <v>13697</v>
      </c>
      <c r="K49" s="863">
        <f t="shared" si="5"/>
        <v>3104</v>
      </c>
      <c r="L49" s="863">
        <f t="shared" si="5"/>
        <v>9367</v>
      </c>
      <c r="M49" s="863">
        <f t="shared" si="5"/>
        <v>573</v>
      </c>
      <c r="N49" s="863">
        <f t="shared" si="5"/>
        <v>253</v>
      </c>
      <c r="O49" s="863">
        <f t="shared" si="5"/>
        <v>44194</v>
      </c>
      <c r="P49" s="863">
        <f t="shared" si="5"/>
        <v>204</v>
      </c>
      <c r="Q49" s="863">
        <f t="shared" si="5"/>
        <v>420</v>
      </c>
      <c r="R49" s="863">
        <f t="shared" si="5"/>
        <v>13495</v>
      </c>
      <c r="S49" s="863">
        <f t="shared" si="5"/>
        <v>204</v>
      </c>
      <c r="T49" s="863">
        <f t="shared" si="5"/>
        <v>420</v>
      </c>
    </row>
    <row r="50" spans="1:20">
      <c r="A50" s="806"/>
      <c r="B50" s="401" t="s">
        <v>4278</v>
      </c>
      <c r="C50" s="792" t="s">
        <v>4275</v>
      </c>
      <c r="D50" s="861">
        <f>SUM(D42:D43)</f>
        <v>24751</v>
      </c>
      <c r="E50" s="863">
        <f t="shared" ref="E50:T50" si="6">SUM(E42:E43)</f>
        <v>12400</v>
      </c>
      <c r="F50" s="863">
        <f t="shared" si="6"/>
        <v>1989</v>
      </c>
      <c r="G50" s="863">
        <f t="shared" si="6"/>
        <v>8131</v>
      </c>
      <c r="H50" s="863">
        <f t="shared" si="6"/>
        <v>548</v>
      </c>
      <c r="I50" s="863">
        <f t="shared" si="6"/>
        <v>228</v>
      </c>
      <c r="J50" s="863">
        <f t="shared" si="6"/>
        <v>11175</v>
      </c>
      <c r="K50" s="863">
        <f t="shared" si="6"/>
        <v>1989</v>
      </c>
      <c r="L50" s="863">
        <f t="shared" si="6"/>
        <v>8130</v>
      </c>
      <c r="M50" s="863">
        <f t="shared" si="6"/>
        <v>548</v>
      </c>
      <c r="N50" s="863">
        <f t="shared" si="6"/>
        <v>227</v>
      </c>
      <c r="O50" s="863">
        <f t="shared" si="6"/>
        <v>24557</v>
      </c>
      <c r="P50" s="863">
        <f t="shared" si="6"/>
        <v>194</v>
      </c>
      <c r="Q50" s="863">
        <f t="shared" si="6"/>
        <v>388</v>
      </c>
      <c r="R50" s="863">
        <f t="shared" si="6"/>
        <v>10982</v>
      </c>
      <c r="S50" s="863">
        <f t="shared" si="6"/>
        <v>194</v>
      </c>
      <c r="T50" s="863">
        <f t="shared" si="6"/>
        <v>388</v>
      </c>
    </row>
    <row r="51" spans="1:20">
      <c r="B51" s="401" t="s">
        <v>4279</v>
      </c>
      <c r="D51" s="861">
        <f>SUM(D44:D46)</f>
        <v>19646</v>
      </c>
      <c r="E51" s="863">
        <f t="shared" ref="E51:T51" si="7">SUM(E44:E46)</f>
        <v>16232</v>
      </c>
      <c r="F51" s="863">
        <f t="shared" si="7"/>
        <v>1115</v>
      </c>
      <c r="G51" s="863">
        <f t="shared" si="7"/>
        <v>1241</v>
      </c>
      <c r="H51" s="863">
        <f t="shared" si="7"/>
        <v>25</v>
      </c>
      <c r="I51" s="863">
        <f t="shared" si="7"/>
        <v>26</v>
      </c>
      <c r="J51" s="863">
        <f t="shared" si="7"/>
        <v>2522</v>
      </c>
      <c r="K51" s="863">
        <f t="shared" si="7"/>
        <v>1115</v>
      </c>
      <c r="L51" s="863">
        <f t="shared" si="7"/>
        <v>1237</v>
      </c>
      <c r="M51" s="863">
        <f t="shared" si="7"/>
        <v>25</v>
      </c>
      <c r="N51" s="863">
        <f t="shared" si="7"/>
        <v>26</v>
      </c>
      <c r="O51" s="863">
        <f t="shared" si="7"/>
        <v>19637</v>
      </c>
      <c r="P51" s="863">
        <f t="shared" si="7"/>
        <v>10</v>
      </c>
      <c r="Q51" s="863">
        <f t="shared" si="7"/>
        <v>32</v>
      </c>
      <c r="R51" s="863">
        <f t="shared" si="7"/>
        <v>2513</v>
      </c>
      <c r="S51" s="863">
        <f t="shared" si="7"/>
        <v>10</v>
      </c>
      <c r="T51" s="863">
        <f t="shared" si="7"/>
        <v>32</v>
      </c>
    </row>
    <row r="52" spans="1:20" ht="3.75" customHeight="1">
      <c r="D52" s="861"/>
      <c r="E52" s="862"/>
      <c r="F52" s="862"/>
      <c r="G52" s="862"/>
      <c r="H52" s="862"/>
      <c r="I52" s="862"/>
      <c r="J52" s="862"/>
      <c r="K52" s="862"/>
      <c r="L52" s="862"/>
      <c r="M52" s="862"/>
      <c r="N52" s="862"/>
      <c r="O52" s="862"/>
      <c r="P52" s="862"/>
      <c r="Q52" s="862"/>
      <c r="R52" s="862"/>
      <c r="S52" s="862"/>
      <c r="T52" s="862"/>
    </row>
    <row r="53" spans="1:20" s="798" customFormat="1">
      <c r="A53" s="807" t="s">
        <v>4281</v>
      </c>
      <c r="D53" s="859">
        <v>169406</v>
      </c>
      <c r="E53" s="864">
        <v>74501</v>
      </c>
      <c r="F53" s="864">
        <v>5063</v>
      </c>
      <c r="G53" s="864">
        <v>70411</v>
      </c>
      <c r="H53" s="864">
        <v>1729</v>
      </c>
      <c r="I53" s="864">
        <v>1163</v>
      </c>
      <c r="J53" s="864">
        <v>63716</v>
      </c>
      <c r="K53" s="864">
        <v>5063</v>
      </c>
      <c r="L53" s="864">
        <v>55468</v>
      </c>
      <c r="M53" s="864">
        <v>1509</v>
      </c>
      <c r="N53" s="864">
        <v>762</v>
      </c>
      <c r="O53" s="864">
        <v>168197</v>
      </c>
      <c r="P53" s="864">
        <v>678</v>
      </c>
      <c r="Q53" s="864">
        <v>1005</v>
      </c>
      <c r="R53" s="864">
        <v>62888</v>
      </c>
      <c r="S53" s="864">
        <v>537</v>
      </c>
      <c r="T53" s="864">
        <v>906</v>
      </c>
    </row>
    <row r="54" spans="1:20">
      <c r="A54" s="806"/>
      <c r="B54" s="792" t="s">
        <v>4331</v>
      </c>
      <c r="D54" s="861">
        <v>18466</v>
      </c>
      <c r="E54" s="862">
        <v>7600</v>
      </c>
      <c r="F54" s="862" t="s">
        <v>3897</v>
      </c>
      <c r="G54" s="862">
        <v>9500</v>
      </c>
      <c r="H54" s="862">
        <v>40</v>
      </c>
      <c r="I54" s="862">
        <v>4</v>
      </c>
      <c r="J54" s="862" t="s">
        <v>3897</v>
      </c>
      <c r="K54" s="862" t="s">
        <v>3897</v>
      </c>
      <c r="L54" s="862" t="s">
        <v>3897</v>
      </c>
      <c r="M54" s="862" t="s">
        <v>3897</v>
      </c>
      <c r="N54" s="862" t="s">
        <v>3897</v>
      </c>
      <c r="O54" s="862">
        <v>18427</v>
      </c>
      <c r="P54" s="862">
        <v>3</v>
      </c>
      <c r="Q54" s="862">
        <v>2</v>
      </c>
      <c r="R54" s="862" t="s">
        <v>3897</v>
      </c>
      <c r="S54" s="862" t="s">
        <v>3897</v>
      </c>
      <c r="T54" s="862" t="s">
        <v>3897</v>
      </c>
    </row>
    <row r="55" spans="1:20">
      <c r="A55" s="806"/>
      <c r="B55" s="401" t="s">
        <v>4274</v>
      </c>
      <c r="C55" s="792" t="s">
        <v>4275</v>
      </c>
      <c r="D55" s="861">
        <v>6993</v>
      </c>
      <c r="E55" s="862">
        <v>221</v>
      </c>
      <c r="F55" s="862">
        <v>17</v>
      </c>
      <c r="G55" s="862">
        <v>5485</v>
      </c>
      <c r="H55" s="862">
        <v>152</v>
      </c>
      <c r="I55" s="862">
        <v>268</v>
      </c>
      <c r="J55" s="862">
        <v>755</v>
      </c>
      <c r="K55" s="862">
        <v>17</v>
      </c>
      <c r="L55" s="862">
        <v>700</v>
      </c>
      <c r="M55" s="862">
        <v>11</v>
      </c>
      <c r="N55" s="862">
        <v>14</v>
      </c>
      <c r="O55" s="862">
        <v>6738</v>
      </c>
      <c r="P55" s="862">
        <v>94</v>
      </c>
      <c r="Q55" s="862">
        <v>71</v>
      </c>
      <c r="R55" s="862">
        <v>750</v>
      </c>
      <c r="S55" s="862">
        <v>6</v>
      </c>
      <c r="T55" s="862">
        <v>14</v>
      </c>
    </row>
    <row r="56" spans="1:20">
      <c r="A56" s="806"/>
      <c r="B56" s="401" t="s">
        <v>3925</v>
      </c>
      <c r="D56" s="861">
        <v>5689</v>
      </c>
      <c r="E56" s="862">
        <v>708</v>
      </c>
      <c r="F56" s="862">
        <v>75</v>
      </c>
      <c r="G56" s="862">
        <v>3741</v>
      </c>
      <c r="H56" s="862">
        <v>106</v>
      </c>
      <c r="I56" s="862">
        <v>188</v>
      </c>
      <c r="J56" s="862">
        <v>3446</v>
      </c>
      <c r="K56" s="862">
        <v>75</v>
      </c>
      <c r="L56" s="862">
        <v>3172</v>
      </c>
      <c r="M56" s="862">
        <v>70</v>
      </c>
      <c r="N56" s="862">
        <v>56</v>
      </c>
      <c r="O56" s="862">
        <v>5614</v>
      </c>
      <c r="P56" s="862">
        <v>97</v>
      </c>
      <c r="Q56" s="862">
        <v>122</v>
      </c>
      <c r="R56" s="862">
        <v>3460</v>
      </c>
      <c r="S56" s="862">
        <v>50</v>
      </c>
      <c r="T56" s="862">
        <v>90</v>
      </c>
    </row>
    <row r="57" spans="1:20">
      <c r="A57" s="806"/>
      <c r="B57" s="401" t="s">
        <v>3926</v>
      </c>
      <c r="D57" s="861">
        <v>6736</v>
      </c>
      <c r="E57" s="862">
        <v>1257</v>
      </c>
      <c r="F57" s="862">
        <v>111</v>
      </c>
      <c r="G57" s="862">
        <v>4260</v>
      </c>
      <c r="H57" s="862">
        <v>114</v>
      </c>
      <c r="I57" s="862">
        <v>96</v>
      </c>
      <c r="J57" s="862">
        <v>4576</v>
      </c>
      <c r="K57" s="862">
        <v>111</v>
      </c>
      <c r="L57" s="862">
        <v>4222</v>
      </c>
      <c r="M57" s="862">
        <v>114</v>
      </c>
      <c r="N57" s="862">
        <v>88</v>
      </c>
      <c r="O57" s="862">
        <v>6678</v>
      </c>
      <c r="P57" s="862">
        <v>58</v>
      </c>
      <c r="Q57" s="862">
        <v>94</v>
      </c>
      <c r="R57" s="862">
        <v>4519</v>
      </c>
      <c r="S57" s="862">
        <v>57</v>
      </c>
      <c r="T57" s="862">
        <v>88</v>
      </c>
    </row>
    <row r="58" spans="1:20">
      <c r="A58" s="806"/>
      <c r="B58" s="401" t="s">
        <v>3927</v>
      </c>
      <c r="D58" s="861">
        <v>7523</v>
      </c>
      <c r="E58" s="862">
        <v>1787</v>
      </c>
      <c r="F58" s="862">
        <v>160</v>
      </c>
      <c r="G58" s="862">
        <v>4383</v>
      </c>
      <c r="H58" s="862">
        <v>114</v>
      </c>
      <c r="I58" s="862">
        <v>72</v>
      </c>
      <c r="J58" s="862">
        <v>4770</v>
      </c>
      <c r="K58" s="862">
        <v>160</v>
      </c>
      <c r="L58" s="862">
        <v>4372</v>
      </c>
      <c r="M58" s="862">
        <v>113</v>
      </c>
      <c r="N58" s="862">
        <v>71</v>
      </c>
      <c r="O58" s="862">
        <v>7457</v>
      </c>
      <c r="P58" s="862">
        <v>50</v>
      </c>
      <c r="Q58" s="862">
        <v>70</v>
      </c>
      <c r="R58" s="862">
        <v>4705</v>
      </c>
      <c r="S58" s="862">
        <v>50</v>
      </c>
      <c r="T58" s="862">
        <v>69</v>
      </c>
    </row>
    <row r="59" spans="1:20">
      <c r="A59" s="806"/>
      <c r="B59" s="401" t="s">
        <v>3928</v>
      </c>
      <c r="D59" s="861">
        <v>8663</v>
      </c>
      <c r="E59" s="862">
        <v>2001</v>
      </c>
      <c r="F59" s="862">
        <v>204</v>
      </c>
      <c r="G59" s="862">
        <v>5232</v>
      </c>
      <c r="H59" s="862">
        <v>140</v>
      </c>
      <c r="I59" s="862">
        <v>74</v>
      </c>
      <c r="J59" s="862">
        <v>5697</v>
      </c>
      <c r="K59" s="862">
        <v>204</v>
      </c>
      <c r="L59" s="862">
        <v>5220</v>
      </c>
      <c r="M59" s="862">
        <v>140</v>
      </c>
      <c r="N59" s="862">
        <v>73</v>
      </c>
      <c r="O59" s="862">
        <v>8566</v>
      </c>
      <c r="P59" s="862">
        <v>42</v>
      </c>
      <c r="Q59" s="862">
        <v>75</v>
      </c>
      <c r="R59" s="862">
        <v>5599</v>
      </c>
      <c r="S59" s="862">
        <v>41</v>
      </c>
      <c r="T59" s="862">
        <v>74</v>
      </c>
    </row>
    <row r="60" spans="1:20">
      <c r="A60" s="806"/>
      <c r="B60" s="401" t="s">
        <v>3929</v>
      </c>
      <c r="D60" s="861">
        <v>9889</v>
      </c>
      <c r="E60" s="862">
        <v>1932</v>
      </c>
      <c r="F60" s="862">
        <v>285</v>
      </c>
      <c r="G60" s="862">
        <v>6386</v>
      </c>
      <c r="H60" s="862">
        <v>183</v>
      </c>
      <c r="I60" s="862">
        <v>86</v>
      </c>
      <c r="J60" s="862">
        <v>6996</v>
      </c>
      <c r="K60" s="862">
        <v>285</v>
      </c>
      <c r="L60" s="862">
        <v>6376</v>
      </c>
      <c r="M60" s="862">
        <v>182</v>
      </c>
      <c r="N60" s="862">
        <v>86</v>
      </c>
      <c r="O60" s="862">
        <v>9755</v>
      </c>
      <c r="P60" s="862">
        <v>53</v>
      </c>
      <c r="Q60" s="862">
        <v>82</v>
      </c>
      <c r="R60" s="862">
        <v>6863</v>
      </c>
      <c r="S60" s="862">
        <v>53</v>
      </c>
      <c r="T60" s="862">
        <v>82</v>
      </c>
    </row>
    <row r="61" spans="1:20">
      <c r="A61" s="806"/>
      <c r="B61" s="401" t="s">
        <v>3930</v>
      </c>
      <c r="D61" s="861">
        <v>11227</v>
      </c>
      <c r="E61" s="862">
        <v>2162</v>
      </c>
      <c r="F61" s="862">
        <v>376</v>
      </c>
      <c r="G61" s="862">
        <v>7256</v>
      </c>
      <c r="H61" s="862">
        <v>242</v>
      </c>
      <c r="I61" s="862">
        <v>105</v>
      </c>
      <c r="J61" s="862">
        <v>8044</v>
      </c>
      <c r="K61" s="862">
        <v>376</v>
      </c>
      <c r="L61" s="862">
        <v>7250</v>
      </c>
      <c r="M61" s="862">
        <v>241</v>
      </c>
      <c r="N61" s="862">
        <v>104</v>
      </c>
      <c r="O61" s="862">
        <v>11060</v>
      </c>
      <c r="P61" s="862">
        <v>55</v>
      </c>
      <c r="Q61" s="862">
        <v>125</v>
      </c>
      <c r="R61" s="862">
        <v>7879</v>
      </c>
      <c r="S61" s="862">
        <v>55</v>
      </c>
      <c r="T61" s="862">
        <v>125</v>
      </c>
    </row>
    <row r="62" spans="1:20">
      <c r="A62" s="806"/>
      <c r="B62" s="401" t="s">
        <v>3931</v>
      </c>
      <c r="D62" s="861">
        <v>10328</v>
      </c>
      <c r="E62" s="862">
        <v>2365</v>
      </c>
      <c r="F62" s="862">
        <v>433</v>
      </c>
      <c r="G62" s="862">
        <v>6419</v>
      </c>
      <c r="H62" s="862">
        <v>198</v>
      </c>
      <c r="I62" s="862">
        <v>84</v>
      </c>
      <c r="J62" s="862">
        <v>7225</v>
      </c>
      <c r="K62" s="862">
        <v>433</v>
      </c>
      <c r="L62" s="862">
        <v>6419</v>
      </c>
      <c r="M62" s="862">
        <v>198</v>
      </c>
      <c r="N62" s="862">
        <v>84</v>
      </c>
      <c r="O62" s="862">
        <v>10214</v>
      </c>
      <c r="P62" s="862">
        <v>68</v>
      </c>
      <c r="Q62" s="862">
        <v>100</v>
      </c>
      <c r="R62" s="862">
        <v>7111</v>
      </c>
      <c r="S62" s="862">
        <v>68</v>
      </c>
      <c r="T62" s="862">
        <v>100</v>
      </c>
    </row>
    <row r="63" spans="1:20">
      <c r="A63" s="806"/>
      <c r="B63" s="401" t="s">
        <v>3932</v>
      </c>
      <c r="D63" s="861">
        <v>10833</v>
      </c>
      <c r="E63" s="862">
        <v>3013</v>
      </c>
      <c r="F63" s="862">
        <v>500</v>
      </c>
      <c r="G63" s="862">
        <v>6378</v>
      </c>
      <c r="H63" s="862">
        <v>212</v>
      </c>
      <c r="I63" s="862">
        <v>74</v>
      </c>
      <c r="J63" s="862">
        <v>7252</v>
      </c>
      <c r="K63" s="862">
        <v>500</v>
      </c>
      <c r="L63" s="862">
        <v>6376</v>
      </c>
      <c r="M63" s="862">
        <v>212</v>
      </c>
      <c r="N63" s="862">
        <v>74</v>
      </c>
      <c r="O63" s="862">
        <v>10729</v>
      </c>
      <c r="P63" s="862">
        <v>66</v>
      </c>
      <c r="Q63" s="862">
        <v>116</v>
      </c>
      <c r="R63" s="862">
        <v>7148</v>
      </c>
      <c r="S63" s="862">
        <v>66</v>
      </c>
      <c r="T63" s="862">
        <v>116</v>
      </c>
    </row>
    <row r="64" spans="1:20">
      <c r="A64" s="806"/>
      <c r="B64" s="401" t="s">
        <v>3933</v>
      </c>
      <c r="D64" s="861">
        <v>11308</v>
      </c>
      <c r="E64" s="862">
        <v>4738</v>
      </c>
      <c r="F64" s="862">
        <v>589</v>
      </c>
      <c r="G64" s="862">
        <v>5243</v>
      </c>
      <c r="H64" s="862">
        <v>127</v>
      </c>
      <c r="I64" s="862">
        <v>43</v>
      </c>
      <c r="J64" s="862">
        <v>6101</v>
      </c>
      <c r="K64" s="862">
        <v>589</v>
      </c>
      <c r="L64" s="862">
        <v>5243</v>
      </c>
      <c r="M64" s="862">
        <v>127</v>
      </c>
      <c r="N64" s="862">
        <v>43</v>
      </c>
      <c r="O64" s="862">
        <v>11268</v>
      </c>
      <c r="P64" s="862">
        <v>53</v>
      </c>
      <c r="Q64" s="862">
        <v>77</v>
      </c>
      <c r="R64" s="862">
        <v>6061</v>
      </c>
      <c r="S64" s="862">
        <v>53</v>
      </c>
      <c r="T64" s="862">
        <v>77</v>
      </c>
    </row>
    <row r="65" spans="1:20">
      <c r="A65" s="806"/>
      <c r="B65" s="401" t="s">
        <v>3934</v>
      </c>
      <c r="D65" s="861">
        <v>13103</v>
      </c>
      <c r="E65" s="862">
        <v>8232</v>
      </c>
      <c r="F65" s="862">
        <v>722</v>
      </c>
      <c r="G65" s="862">
        <v>3493</v>
      </c>
      <c r="H65" s="862">
        <v>62</v>
      </c>
      <c r="I65" s="862">
        <v>37</v>
      </c>
      <c r="J65" s="862">
        <v>4422</v>
      </c>
      <c r="K65" s="862">
        <v>722</v>
      </c>
      <c r="L65" s="862">
        <v>3493</v>
      </c>
      <c r="M65" s="862">
        <v>62</v>
      </c>
      <c r="N65" s="862">
        <v>37</v>
      </c>
      <c r="O65" s="862">
        <v>13069</v>
      </c>
      <c r="P65" s="862">
        <v>21</v>
      </c>
      <c r="Q65" s="862">
        <v>44</v>
      </c>
      <c r="R65" s="862">
        <v>4388</v>
      </c>
      <c r="S65" s="862">
        <v>21</v>
      </c>
      <c r="T65" s="862">
        <v>44</v>
      </c>
    </row>
    <row r="66" spans="1:20">
      <c r="A66" s="806"/>
      <c r="B66" s="401" t="s">
        <v>3935</v>
      </c>
      <c r="D66" s="861">
        <v>12911</v>
      </c>
      <c r="E66" s="862">
        <v>9729</v>
      </c>
      <c r="F66" s="862">
        <v>715</v>
      </c>
      <c r="G66" s="862">
        <v>1845</v>
      </c>
      <c r="H66" s="862">
        <v>33</v>
      </c>
      <c r="I66" s="862">
        <v>25</v>
      </c>
      <c r="J66" s="862">
        <v>2685</v>
      </c>
      <c r="K66" s="862">
        <v>715</v>
      </c>
      <c r="L66" s="862">
        <v>1844</v>
      </c>
      <c r="M66" s="862">
        <v>33</v>
      </c>
      <c r="N66" s="862">
        <v>25</v>
      </c>
      <c r="O66" s="862">
        <v>12892</v>
      </c>
      <c r="P66" s="862">
        <v>17</v>
      </c>
      <c r="Q66" s="862">
        <v>22</v>
      </c>
      <c r="R66" s="862">
        <v>2665</v>
      </c>
      <c r="S66" s="862">
        <v>16</v>
      </c>
      <c r="T66" s="862">
        <v>22</v>
      </c>
    </row>
    <row r="67" spans="1:20">
      <c r="A67" s="806"/>
      <c r="B67" s="401" t="s">
        <v>3936</v>
      </c>
      <c r="D67" s="861">
        <v>10366</v>
      </c>
      <c r="E67" s="862">
        <v>8857</v>
      </c>
      <c r="F67" s="862">
        <v>472</v>
      </c>
      <c r="G67" s="862">
        <v>538</v>
      </c>
      <c r="H67" s="862">
        <v>5</v>
      </c>
      <c r="I67" s="862">
        <v>6</v>
      </c>
      <c r="J67" s="862">
        <v>1057</v>
      </c>
      <c r="K67" s="862">
        <v>472</v>
      </c>
      <c r="L67" s="862">
        <v>533</v>
      </c>
      <c r="M67" s="862">
        <v>5</v>
      </c>
      <c r="N67" s="862">
        <v>6</v>
      </c>
      <c r="O67" s="862">
        <v>10358</v>
      </c>
      <c r="P67" s="862">
        <v>1</v>
      </c>
      <c r="Q67" s="862">
        <v>2</v>
      </c>
      <c r="R67" s="862">
        <v>1049</v>
      </c>
      <c r="S67" s="862">
        <v>1</v>
      </c>
      <c r="T67" s="862">
        <v>2</v>
      </c>
    </row>
    <row r="68" spans="1:20">
      <c r="B68" s="401" t="s">
        <v>3937</v>
      </c>
      <c r="D68" s="861">
        <v>9069</v>
      </c>
      <c r="E68" s="862">
        <v>8154</v>
      </c>
      <c r="F68" s="862">
        <v>250</v>
      </c>
      <c r="G68" s="862">
        <v>189</v>
      </c>
      <c r="H68" s="862">
        <v>1</v>
      </c>
      <c r="I68" s="862">
        <v>1</v>
      </c>
      <c r="J68" s="862">
        <v>458</v>
      </c>
      <c r="K68" s="862">
        <v>250</v>
      </c>
      <c r="L68" s="862">
        <v>187</v>
      </c>
      <c r="M68" s="862">
        <v>1</v>
      </c>
      <c r="N68" s="862">
        <v>1</v>
      </c>
      <c r="O68" s="862">
        <v>9070</v>
      </c>
      <c r="P68" s="862" t="s">
        <v>3897</v>
      </c>
      <c r="Q68" s="862">
        <v>3</v>
      </c>
      <c r="R68" s="862">
        <v>459</v>
      </c>
      <c r="S68" s="862" t="s">
        <v>3897</v>
      </c>
      <c r="T68" s="862">
        <v>3</v>
      </c>
    </row>
    <row r="69" spans="1:20">
      <c r="B69" s="401" t="s">
        <v>4239</v>
      </c>
      <c r="D69" s="861">
        <v>12473</v>
      </c>
      <c r="E69" s="862">
        <v>11745</v>
      </c>
      <c r="F69" s="862">
        <v>154</v>
      </c>
      <c r="G69" s="862">
        <v>63</v>
      </c>
      <c r="H69" s="862">
        <v>0</v>
      </c>
      <c r="I69" s="862">
        <v>0</v>
      </c>
      <c r="J69" s="862">
        <v>232</v>
      </c>
      <c r="K69" s="862">
        <v>154</v>
      </c>
      <c r="L69" s="862">
        <v>61</v>
      </c>
      <c r="M69" s="862">
        <v>0</v>
      </c>
      <c r="N69" s="862">
        <v>0</v>
      </c>
      <c r="O69" s="862">
        <v>12473</v>
      </c>
      <c r="P69" s="862">
        <v>0</v>
      </c>
      <c r="Q69" s="862">
        <v>0</v>
      </c>
      <c r="R69" s="862">
        <v>232</v>
      </c>
      <c r="S69" s="862">
        <v>0</v>
      </c>
      <c r="T69" s="862">
        <v>0</v>
      </c>
    </row>
    <row r="70" spans="1:20">
      <c r="A70" s="806" t="s">
        <v>4019</v>
      </c>
      <c r="D70" s="861"/>
      <c r="E70" s="862"/>
      <c r="F70" s="862"/>
      <c r="G70" s="862"/>
      <c r="H70" s="862"/>
      <c r="I70" s="862"/>
      <c r="J70" s="862"/>
      <c r="K70" s="862"/>
      <c r="L70" s="862"/>
      <c r="M70" s="862"/>
      <c r="N70" s="862"/>
      <c r="O70" s="862"/>
      <c r="P70" s="862"/>
      <c r="Q70" s="862"/>
      <c r="R70" s="862"/>
      <c r="S70" s="862"/>
      <c r="T70" s="862"/>
    </row>
    <row r="71" spans="1:20">
      <c r="A71" s="806"/>
      <c r="B71" s="401" t="s">
        <v>4276</v>
      </c>
      <c r="C71" s="792" t="s">
        <v>4275</v>
      </c>
      <c r="D71" s="861">
        <f>SUM(D55:D64)</f>
        <v>89189</v>
      </c>
      <c r="E71" s="863">
        <f t="shared" ref="E71:T71" si="8">SUM(E55:E64)</f>
        <v>20184</v>
      </c>
      <c r="F71" s="863">
        <f t="shared" si="8"/>
        <v>2750</v>
      </c>
      <c r="G71" s="863">
        <f t="shared" si="8"/>
        <v>54783</v>
      </c>
      <c r="H71" s="863">
        <f t="shared" si="8"/>
        <v>1588</v>
      </c>
      <c r="I71" s="863">
        <f t="shared" si="8"/>
        <v>1090</v>
      </c>
      <c r="J71" s="863">
        <f t="shared" si="8"/>
        <v>54862</v>
      </c>
      <c r="K71" s="863">
        <f t="shared" si="8"/>
        <v>2750</v>
      </c>
      <c r="L71" s="863">
        <f t="shared" si="8"/>
        <v>49350</v>
      </c>
      <c r="M71" s="863">
        <f t="shared" si="8"/>
        <v>1408</v>
      </c>
      <c r="N71" s="863">
        <f t="shared" si="8"/>
        <v>693</v>
      </c>
      <c r="O71" s="863">
        <f t="shared" si="8"/>
        <v>88079</v>
      </c>
      <c r="P71" s="863">
        <f t="shared" si="8"/>
        <v>636</v>
      </c>
      <c r="Q71" s="863">
        <f t="shared" si="8"/>
        <v>932</v>
      </c>
      <c r="R71" s="863">
        <f t="shared" si="8"/>
        <v>54095</v>
      </c>
      <c r="S71" s="863">
        <f t="shared" si="8"/>
        <v>499</v>
      </c>
      <c r="T71" s="863">
        <f t="shared" si="8"/>
        <v>835</v>
      </c>
    </row>
    <row r="72" spans="1:20">
      <c r="A72" s="865"/>
      <c r="B72" s="401" t="s">
        <v>4277</v>
      </c>
      <c r="D72" s="861">
        <f>SUM(D65:D69)</f>
        <v>57922</v>
      </c>
      <c r="E72" s="863">
        <f t="shared" ref="E72:T72" si="9">SUM(E65:E69)</f>
        <v>46717</v>
      </c>
      <c r="F72" s="863">
        <f t="shared" si="9"/>
        <v>2313</v>
      </c>
      <c r="G72" s="863">
        <f t="shared" si="9"/>
        <v>6128</v>
      </c>
      <c r="H72" s="863">
        <f t="shared" si="9"/>
        <v>101</v>
      </c>
      <c r="I72" s="863">
        <f t="shared" si="9"/>
        <v>69</v>
      </c>
      <c r="J72" s="863">
        <f t="shared" si="9"/>
        <v>8854</v>
      </c>
      <c r="K72" s="863">
        <f t="shared" si="9"/>
        <v>2313</v>
      </c>
      <c r="L72" s="863">
        <f t="shared" si="9"/>
        <v>6118</v>
      </c>
      <c r="M72" s="863">
        <f t="shared" si="9"/>
        <v>101</v>
      </c>
      <c r="N72" s="863">
        <f t="shared" si="9"/>
        <v>69</v>
      </c>
      <c r="O72" s="863">
        <f t="shared" si="9"/>
        <v>57862</v>
      </c>
      <c r="P72" s="863">
        <f t="shared" si="9"/>
        <v>39</v>
      </c>
      <c r="Q72" s="863">
        <f t="shared" si="9"/>
        <v>71</v>
      </c>
      <c r="R72" s="863">
        <f t="shared" si="9"/>
        <v>8793</v>
      </c>
      <c r="S72" s="863">
        <f t="shared" si="9"/>
        <v>38</v>
      </c>
      <c r="T72" s="863">
        <f t="shared" si="9"/>
        <v>71</v>
      </c>
    </row>
    <row r="73" spans="1:20">
      <c r="B73" s="401" t="s">
        <v>4278</v>
      </c>
      <c r="C73" s="792" t="s">
        <v>4275</v>
      </c>
      <c r="D73" s="861">
        <f>SUM(D65:D66)</f>
        <v>26014</v>
      </c>
      <c r="E73" s="863">
        <f t="shared" ref="E73:T73" si="10">SUM(E65:E66)</f>
        <v>17961</v>
      </c>
      <c r="F73" s="863">
        <f t="shared" si="10"/>
        <v>1437</v>
      </c>
      <c r="G73" s="863">
        <f t="shared" si="10"/>
        <v>5338</v>
      </c>
      <c r="H73" s="863">
        <f t="shared" si="10"/>
        <v>95</v>
      </c>
      <c r="I73" s="863">
        <f t="shared" si="10"/>
        <v>62</v>
      </c>
      <c r="J73" s="863">
        <f t="shared" si="10"/>
        <v>7107</v>
      </c>
      <c r="K73" s="863">
        <f t="shared" si="10"/>
        <v>1437</v>
      </c>
      <c r="L73" s="863">
        <f t="shared" si="10"/>
        <v>5337</v>
      </c>
      <c r="M73" s="863">
        <f t="shared" si="10"/>
        <v>95</v>
      </c>
      <c r="N73" s="863">
        <f t="shared" si="10"/>
        <v>62</v>
      </c>
      <c r="O73" s="863">
        <f t="shared" si="10"/>
        <v>25961</v>
      </c>
      <c r="P73" s="863">
        <f t="shared" si="10"/>
        <v>38</v>
      </c>
      <c r="Q73" s="863">
        <f t="shared" si="10"/>
        <v>66</v>
      </c>
      <c r="R73" s="863">
        <f t="shared" si="10"/>
        <v>7053</v>
      </c>
      <c r="S73" s="863">
        <f t="shared" si="10"/>
        <v>37</v>
      </c>
      <c r="T73" s="863">
        <f t="shared" si="10"/>
        <v>66</v>
      </c>
    </row>
    <row r="74" spans="1:20">
      <c r="A74" s="403"/>
      <c r="B74" s="403" t="s">
        <v>4279</v>
      </c>
      <c r="C74" s="866"/>
      <c r="D74" s="867">
        <f>SUM(D67:D69)</f>
        <v>31908</v>
      </c>
      <c r="E74" s="868">
        <f t="shared" ref="E74:T74" si="11">SUM(E67:E69)</f>
        <v>28756</v>
      </c>
      <c r="F74" s="868">
        <f t="shared" si="11"/>
        <v>876</v>
      </c>
      <c r="G74" s="868">
        <f t="shared" si="11"/>
        <v>790</v>
      </c>
      <c r="H74" s="868">
        <f t="shared" si="11"/>
        <v>6</v>
      </c>
      <c r="I74" s="868">
        <f t="shared" si="11"/>
        <v>7</v>
      </c>
      <c r="J74" s="868">
        <f t="shared" si="11"/>
        <v>1747</v>
      </c>
      <c r="K74" s="868">
        <f t="shared" si="11"/>
        <v>876</v>
      </c>
      <c r="L74" s="868">
        <f t="shared" si="11"/>
        <v>781</v>
      </c>
      <c r="M74" s="868">
        <f t="shared" si="11"/>
        <v>6</v>
      </c>
      <c r="N74" s="868">
        <f t="shared" si="11"/>
        <v>7</v>
      </c>
      <c r="O74" s="868">
        <f t="shared" si="11"/>
        <v>31901</v>
      </c>
      <c r="P74" s="868">
        <f t="shared" si="11"/>
        <v>1</v>
      </c>
      <c r="Q74" s="868">
        <f t="shared" si="11"/>
        <v>5</v>
      </c>
      <c r="R74" s="868">
        <f t="shared" si="11"/>
        <v>1740</v>
      </c>
      <c r="S74" s="868">
        <f t="shared" si="11"/>
        <v>1</v>
      </c>
      <c r="T74" s="868">
        <f t="shared" si="11"/>
        <v>5</v>
      </c>
    </row>
    <row r="75" spans="1:20">
      <c r="A75" s="792" t="s">
        <v>4332</v>
      </c>
    </row>
  </sheetData>
  <mergeCells count="17">
    <mergeCell ref="R4:R5"/>
    <mergeCell ref="J4:J5"/>
    <mergeCell ref="K4:K5"/>
    <mergeCell ref="L4:L5"/>
    <mergeCell ref="M4:M5"/>
    <mergeCell ref="N4:N5"/>
    <mergeCell ref="O4:O5"/>
    <mergeCell ref="S1:T2"/>
    <mergeCell ref="A3:C5"/>
    <mergeCell ref="F3:H3"/>
    <mergeCell ref="O3:Q3"/>
    <mergeCell ref="D4:D5"/>
    <mergeCell ref="E4:E5"/>
    <mergeCell ref="F4:F5"/>
    <mergeCell ref="G4:G5"/>
    <mergeCell ref="H4:H5"/>
    <mergeCell ref="I4:I5"/>
  </mergeCells>
  <phoneticPr fontId="2"/>
  <pageMargins left="0.70866141732283472" right="0.59055118110236227" top="0.59055118110236227" bottom="0.59055118110236227" header="0.39370078740157483" footer="0.51181102362204722"/>
  <pageSetup paperSize="9" scale="96" firstPageNumber="133" orientation="portrait" useFirstPageNumber="1" horizontalDpi="300" verticalDpi="300" r:id="rId1"/>
  <headerFooter alignWithMargins="0">
    <oddFooter>&amp;C
&amp;"ＭＳ 明朝,標準"
－&amp;P－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I14" sqref="I14:J14"/>
    </sheetView>
  </sheetViews>
  <sheetFormatPr defaultRowHeight="13.5"/>
  <cols>
    <col min="1" max="1" width="29.5" style="41" customWidth="1"/>
    <col min="2" max="5" width="12.625" style="41" customWidth="1"/>
    <col min="6" max="256" width="9" style="41"/>
    <col min="257" max="257" width="29.5" style="41" customWidth="1"/>
    <col min="258" max="261" width="12.625" style="41" customWidth="1"/>
    <col min="262" max="512" width="9" style="41"/>
    <col min="513" max="513" width="29.5" style="41" customWidth="1"/>
    <col min="514" max="517" width="12.625" style="41" customWidth="1"/>
    <col min="518" max="768" width="9" style="41"/>
    <col min="769" max="769" width="29.5" style="41" customWidth="1"/>
    <col min="770" max="773" width="12.625" style="41" customWidth="1"/>
    <col min="774" max="1024" width="9" style="41"/>
    <col min="1025" max="1025" width="29.5" style="41" customWidth="1"/>
    <col min="1026" max="1029" width="12.625" style="41" customWidth="1"/>
    <col min="1030" max="1280" width="9" style="41"/>
    <col min="1281" max="1281" width="29.5" style="41" customWidth="1"/>
    <col min="1282" max="1285" width="12.625" style="41" customWidth="1"/>
    <col min="1286" max="1536" width="9" style="41"/>
    <col min="1537" max="1537" width="29.5" style="41" customWidth="1"/>
    <col min="1538" max="1541" width="12.625" style="41" customWidth="1"/>
    <col min="1542" max="1792" width="9" style="41"/>
    <col min="1793" max="1793" width="29.5" style="41" customWidth="1"/>
    <col min="1794" max="1797" width="12.625" style="41" customWidth="1"/>
    <col min="1798" max="2048" width="9" style="41"/>
    <col min="2049" max="2049" width="29.5" style="41" customWidth="1"/>
    <col min="2050" max="2053" width="12.625" style="41" customWidth="1"/>
    <col min="2054" max="2304" width="9" style="41"/>
    <col min="2305" max="2305" width="29.5" style="41" customWidth="1"/>
    <col min="2306" max="2309" width="12.625" style="41" customWidth="1"/>
    <col min="2310" max="2560" width="9" style="41"/>
    <col min="2561" max="2561" width="29.5" style="41" customWidth="1"/>
    <col min="2562" max="2565" width="12.625" style="41" customWidth="1"/>
    <col min="2566" max="2816" width="9" style="41"/>
    <col min="2817" max="2817" width="29.5" style="41" customWidth="1"/>
    <col min="2818" max="2821" width="12.625" style="41" customWidth="1"/>
    <col min="2822" max="3072" width="9" style="41"/>
    <col min="3073" max="3073" width="29.5" style="41" customWidth="1"/>
    <col min="3074" max="3077" width="12.625" style="41" customWidth="1"/>
    <col min="3078" max="3328" width="9" style="41"/>
    <col min="3329" max="3329" width="29.5" style="41" customWidth="1"/>
    <col min="3330" max="3333" width="12.625" style="41" customWidth="1"/>
    <col min="3334" max="3584" width="9" style="41"/>
    <col min="3585" max="3585" width="29.5" style="41" customWidth="1"/>
    <col min="3586" max="3589" width="12.625" style="41" customWidth="1"/>
    <col min="3590" max="3840" width="9" style="41"/>
    <col min="3841" max="3841" width="29.5" style="41" customWidth="1"/>
    <col min="3842" max="3845" width="12.625" style="41" customWidth="1"/>
    <col min="3846" max="4096" width="9" style="41"/>
    <col min="4097" max="4097" width="29.5" style="41" customWidth="1"/>
    <col min="4098" max="4101" width="12.625" style="41" customWidth="1"/>
    <col min="4102" max="4352" width="9" style="41"/>
    <col min="4353" max="4353" width="29.5" style="41" customWidth="1"/>
    <col min="4354" max="4357" width="12.625" style="41" customWidth="1"/>
    <col min="4358" max="4608" width="9" style="41"/>
    <col min="4609" max="4609" width="29.5" style="41" customWidth="1"/>
    <col min="4610" max="4613" width="12.625" style="41" customWidth="1"/>
    <col min="4614" max="4864" width="9" style="41"/>
    <col min="4865" max="4865" width="29.5" style="41" customWidth="1"/>
    <col min="4866" max="4869" width="12.625" style="41" customWidth="1"/>
    <col min="4870" max="5120" width="9" style="41"/>
    <col min="5121" max="5121" width="29.5" style="41" customWidth="1"/>
    <col min="5122" max="5125" width="12.625" style="41" customWidth="1"/>
    <col min="5126" max="5376" width="9" style="41"/>
    <col min="5377" max="5377" width="29.5" style="41" customWidth="1"/>
    <col min="5378" max="5381" width="12.625" style="41" customWidth="1"/>
    <col min="5382" max="5632" width="9" style="41"/>
    <col min="5633" max="5633" width="29.5" style="41" customWidth="1"/>
    <col min="5634" max="5637" width="12.625" style="41" customWidth="1"/>
    <col min="5638" max="5888" width="9" style="41"/>
    <col min="5889" max="5889" width="29.5" style="41" customWidth="1"/>
    <col min="5890" max="5893" width="12.625" style="41" customWidth="1"/>
    <col min="5894" max="6144" width="9" style="41"/>
    <col min="6145" max="6145" width="29.5" style="41" customWidth="1"/>
    <col min="6146" max="6149" width="12.625" style="41" customWidth="1"/>
    <col min="6150" max="6400" width="9" style="41"/>
    <col min="6401" max="6401" width="29.5" style="41" customWidth="1"/>
    <col min="6402" max="6405" width="12.625" style="41" customWidth="1"/>
    <col min="6406" max="6656" width="9" style="41"/>
    <col min="6657" max="6657" width="29.5" style="41" customWidth="1"/>
    <col min="6658" max="6661" width="12.625" style="41" customWidth="1"/>
    <col min="6662" max="6912" width="9" style="41"/>
    <col min="6913" max="6913" width="29.5" style="41" customWidth="1"/>
    <col min="6914" max="6917" width="12.625" style="41" customWidth="1"/>
    <col min="6918" max="7168" width="9" style="41"/>
    <col min="7169" max="7169" width="29.5" style="41" customWidth="1"/>
    <col min="7170" max="7173" width="12.625" style="41" customWidth="1"/>
    <col min="7174" max="7424" width="9" style="41"/>
    <col min="7425" max="7425" width="29.5" style="41" customWidth="1"/>
    <col min="7426" max="7429" width="12.625" style="41" customWidth="1"/>
    <col min="7430" max="7680" width="9" style="41"/>
    <col min="7681" max="7681" width="29.5" style="41" customWidth="1"/>
    <col min="7682" max="7685" width="12.625" style="41" customWidth="1"/>
    <col min="7686" max="7936" width="9" style="41"/>
    <col min="7937" max="7937" width="29.5" style="41" customWidth="1"/>
    <col min="7938" max="7941" width="12.625" style="41" customWidth="1"/>
    <col min="7942" max="8192" width="9" style="41"/>
    <col min="8193" max="8193" width="29.5" style="41" customWidth="1"/>
    <col min="8194" max="8197" width="12.625" style="41" customWidth="1"/>
    <col min="8198" max="8448" width="9" style="41"/>
    <col min="8449" max="8449" width="29.5" style="41" customWidth="1"/>
    <col min="8450" max="8453" width="12.625" style="41" customWidth="1"/>
    <col min="8454" max="8704" width="9" style="41"/>
    <col min="8705" max="8705" width="29.5" style="41" customWidth="1"/>
    <col min="8706" max="8709" width="12.625" style="41" customWidth="1"/>
    <col min="8710" max="8960" width="9" style="41"/>
    <col min="8961" max="8961" width="29.5" style="41" customWidth="1"/>
    <col min="8962" max="8965" width="12.625" style="41" customWidth="1"/>
    <col min="8966" max="9216" width="9" style="41"/>
    <col min="9217" max="9217" width="29.5" style="41" customWidth="1"/>
    <col min="9218" max="9221" width="12.625" style="41" customWidth="1"/>
    <col min="9222" max="9472" width="9" style="41"/>
    <col min="9473" max="9473" width="29.5" style="41" customWidth="1"/>
    <col min="9474" max="9477" width="12.625" style="41" customWidth="1"/>
    <col min="9478" max="9728" width="9" style="41"/>
    <col min="9729" max="9729" width="29.5" style="41" customWidth="1"/>
    <col min="9730" max="9733" width="12.625" style="41" customWidth="1"/>
    <col min="9734" max="9984" width="9" style="41"/>
    <col min="9985" max="9985" width="29.5" style="41" customWidth="1"/>
    <col min="9986" max="9989" width="12.625" style="41" customWidth="1"/>
    <col min="9990" max="10240" width="9" style="41"/>
    <col min="10241" max="10241" width="29.5" style="41" customWidth="1"/>
    <col min="10242" max="10245" width="12.625" style="41" customWidth="1"/>
    <col min="10246" max="10496" width="9" style="41"/>
    <col min="10497" max="10497" width="29.5" style="41" customWidth="1"/>
    <col min="10498" max="10501" width="12.625" style="41" customWidth="1"/>
    <col min="10502" max="10752" width="9" style="41"/>
    <col min="10753" max="10753" width="29.5" style="41" customWidth="1"/>
    <col min="10754" max="10757" width="12.625" style="41" customWidth="1"/>
    <col min="10758" max="11008" width="9" style="41"/>
    <col min="11009" max="11009" width="29.5" style="41" customWidth="1"/>
    <col min="11010" max="11013" width="12.625" style="41" customWidth="1"/>
    <col min="11014" max="11264" width="9" style="41"/>
    <col min="11265" max="11265" width="29.5" style="41" customWidth="1"/>
    <col min="11266" max="11269" width="12.625" style="41" customWidth="1"/>
    <col min="11270" max="11520" width="9" style="41"/>
    <col min="11521" max="11521" width="29.5" style="41" customWidth="1"/>
    <col min="11522" max="11525" width="12.625" style="41" customWidth="1"/>
    <col min="11526" max="11776" width="9" style="41"/>
    <col min="11777" max="11777" width="29.5" style="41" customWidth="1"/>
    <col min="11778" max="11781" width="12.625" style="41" customWidth="1"/>
    <col min="11782" max="12032" width="9" style="41"/>
    <col min="12033" max="12033" width="29.5" style="41" customWidth="1"/>
    <col min="12034" max="12037" width="12.625" style="41" customWidth="1"/>
    <col min="12038" max="12288" width="9" style="41"/>
    <col min="12289" max="12289" width="29.5" style="41" customWidth="1"/>
    <col min="12290" max="12293" width="12.625" style="41" customWidth="1"/>
    <col min="12294" max="12544" width="9" style="41"/>
    <col min="12545" max="12545" width="29.5" style="41" customWidth="1"/>
    <col min="12546" max="12549" width="12.625" style="41" customWidth="1"/>
    <col min="12550" max="12800" width="9" style="41"/>
    <col min="12801" max="12801" width="29.5" style="41" customWidth="1"/>
    <col min="12802" max="12805" width="12.625" style="41" customWidth="1"/>
    <col min="12806" max="13056" width="9" style="41"/>
    <col min="13057" max="13057" width="29.5" style="41" customWidth="1"/>
    <col min="13058" max="13061" width="12.625" style="41" customWidth="1"/>
    <col min="13062" max="13312" width="9" style="41"/>
    <col min="13313" max="13313" width="29.5" style="41" customWidth="1"/>
    <col min="13314" max="13317" width="12.625" style="41" customWidth="1"/>
    <col min="13318" max="13568" width="9" style="41"/>
    <col min="13569" max="13569" width="29.5" style="41" customWidth="1"/>
    <col min="13570" max="13573" width="12.625" style="41" customWidth="1"/>
    <col min="13574" max="13824" width="9" style="41"/>
    <col min="13825" max="13825" width="29.5" style="41" customWidth="1"/>
    <col min="13826" max="13829" width="12.625" style="41" customWidth="1"/>
    <col min="13830" max="14080" width="9" style="41"/>
    <col min="14081" max="14081" width="29.5" style="41" customWidth="1"/>
    <col min="14082" max="14085" width="12.625" style="41" customWidth="1"/>
    <col min="14086" max="14336" width="9" style="41"/>
    <col min="14337" max="14337" width="29.5" style="41" customWidth="1"/>
    <col min="14338" max="14341" width="12.625" style="41" customWidth="1"/>
    <col min="14342" max="14592" width="9" style="41"/>
    <col min="14593" max="14593" width="29.5" style="41" customWidth="1"/>
    <col min="14594" max="14597" width="12.625" style="41" customWidth="1"/>
    <col min="14598" max="14848" width="9" style="41"/>
    <col min="14849" max="14849" width="29.5" style="41" customWidth="1"/>
    <col min="14850" max="14853" width="12.625" style="41" customWidth="1"/>
    <col min="14854" max="15104" width="9" style="41"/>
    <col min="15105" max="15105" width="29.5" style="41" customWidth="1"/>
    <col min="15106" max="15109" width="12.625" style="41" customWidth="1"/>
    <col min="15110" max="15360" width="9" style="41"/>
    <col min="15361" max="15361" width="29.5" style="41" customWidth="1"/>
    <col min="15362" max="15365" width="12.625" style="41" customWidth="1"/>
    <col min="15366" max="15616" width="9" style="41"/>
    <col min="15617" max="15617" width="29.5" style="41" customWidth="1"/>
    <col min="15618" max="15621" width="12.625" style="41" customWidth="1"/>
    <col min="15622" max="15872" width="9" style="41"/>
    <col min="15873" max="15873" width="29.5" style="41" customWidth="1"/>
    <col min="15874" max="15877" width="12.625" style="41" customWidth="1"/>
    <col min="15878" max="16128" width="9" style="41"/>
    <col min="16129" max="16129" width="29.5" style="41" customWidth="1"/>
    <col min="16130" max="16133" width="12.625" style="41" customWidth="1"/>
    <col min="16134" max="16384" width="9" style="41"/>
  </cols>
  <sheetData>
    <row r="1" spans="1:5" ht="16.5" customHeight="1">
      <c r="A1" s="41" t="s">
        <v>4333</v>
      </c>
    </row>
    <row r="2" spans="1:5" ht="12.6" customHeight="1">
      <c r="E2" s="869" t="s">
        <v>45</v>
      </c>
    </row>
    <row r="3" spans="1:5" ht="60" customHeight="1">
      <c r="A3" s="870" t="s">
        <v>4334</v>
      </c>
      <c r="B3" s="871" t="s">
        <v>4335</v>
      </c>
      <c r="C3" s="872" t="s">
        <v>4336</v>
      </c>
      <c r="D3" s="872" t="s">
        <v>4337</v>
      </c>
      <c r="E3" s="873" t="s">
        <v>4338</v>
      </c>
    </row>
    <row r="4" spans="1:5">
      <c r="B4" s="874"/>
    </row>
    <row r="5" spans="1:5" ht="18" customHeight="1">
      <c r="A5" s="48" t="s">
        <v>4339</v>
      </c>
      <c r="B5" s="875">
        <v>160626</v>
      </c>
      <c r="C5" s="876">
        <v>147912</v>
      </c>
      <c r="D5" s="876">
        <v>12714</v>
      </c>
      <c r="E5" s="876">
        <v>35060</v>
      </c>
    </row>
    <row r="6" spans="1:5" ht="18" customHeight="1">
      <c r="A6" s="48" t="s">
        <v>4340</v>
      </c>
      <c r="B6" s="875">
        <v>145010</v>
      </c>
      <c r="C6" s="876">
        <v>133714</v>
      </c>
      <c r="D6" s="876">
        <v>11296</v>
      </c>
      <c r="E6" s="876">
        <v>30869</v>
      </c>
    </row>
    <row r="7" spans="1:5" ht="18" customHeight="1">
      <c r="A7" s="48" t="s">
        <v>4341</v>
      </c>
      <c r="B7" s="875">
        <v>11718</v>
      </c>
      <c r="C7" s="876">
        <v>11718</v>
      </c>
      <c r="D7" s="877" t="s">
        <v>3897</v>
      </c>
      <c r="E7" s="877" t="s">
        <v>3897</v>
      </c>
    </row>
    <row r="8" spans="1:5" ht="18" customHeight="1">
      <c r="A8" s="48" t="s">
        <v>4342</v>
      </c>
      <c r="B8" s="875">
        <v>133292</v>
      </c>
      <c r="C8" s="876">
        <v>121996</v>
      </c>
      <c r="D8" s="876">
        <v>11296</v>
      </c>
      <c r="E8" s="876">
        <v>30869</v>
      </c>
    </row>
    <row r="9" spans="1:5" ht="18" customHeight="1">
      <c r="A9" s="48" t="s">
        <v>4343</v>
      </c>
      <c r="B9" s="875">
        <v>13124</v>
      </c>
      <c r="C9" s="876">
        <v>12040</v>
      </c>
      <c r="D9" s="876">
        <v>1084</v>
      </c>
      <c r="E9" s="876">
        <v>1169</v>
      </c>
    </row>
    <row r="10" spans="1:5" ht="18" customHeight="1">
      <c r="A10" s="48" t="s">
        <v>4344</v>
      </c>
      <c r="B10" s="875">
        <v>8653</v>
      </c>
      <c r="C10" s="876">
        <v>8290</v>
      </c>
      <c r="D10" s="876">
        <v>363</v>
      </c>
      <c r="E10" s="876">
        <v>433</v>
      </c>
    </row>
    <row r="11" spans="1:5" ht="18" customHeight="1">
      <c r="A11" s="48" t="s">
        <v>4345</v>
      </c>
      <c r="B11" s="875">
        <v>4052</v>
      </c>
      <c r="C11" s="876">
        <v>3373</v>
      </c>
      <c r="D11" s="876">
        <v>679</v>
      </c>
      <c r="E11" s="876">
        <v>684</v>
      </c>
    </row>
    <row r="12" spans="1:5">
      <c r="A12" s="878"/>
      <c r="B12" s="879"/>
      <c r="C12" s="878"/>
      <c r="D12" s="878"/>
      <c r="E12" s="878"/>
    </row>
    <row r="13" spans="1:5">
      <c r="A13" s="41" t="s">
        <v>4346</v>
      </c>
    </row>
    <row r="14" spans="1:5" ht="20.25" customHeight="1"/>
    <row r="15" spans="1:5">
      <c r="A15" s="41" t="s">
        <v>4347</v>
      </c>
    </row>
    <row r="16" spans="1:5" ht="11.45" customHeight="1">
      <c r="E16" s="869" t="s">
        <v>45</v>
      </c>
    </row>
    <row r="17" spans="1:5" ht="60" customHeight="1">
      <c r="A17" s="870" t="s">
        <v>4348</v>
      </c>
      <c r="B17" s="871" t="s">
        <v>4335</v>
      </c>
      <c r="C17" s="872" t="s">
        <v>4336</v>
      </c>
      <c r="D17" s="872" t="s">
        <v>4337</v>
      </c>
      <c r="E17" s="873" t="s">
        <v>4338</v>
      </c>
    </row>
    <row r="18" spans="1:5">
      <c r="A18" s="880"/>
      <c r="B18" s="881"/>
    </row>
    <row r="19" spans="1:5" ht="18" customHeight="1">
      <c r="A19" s="51" t="s">
        <v>4349</v>
      </c>
      <c r="B19" s="882">
        <v>155190</v>
      </c>
      <c r="C19" s="882">
        <v>143018</v>
      </c>
      <c r="D19" s="882">
        <v>12172</v>
      </c>
      <c r="E19" s="882">
        <v>34458</v>
      </c>
    </row>
    <row r="20" spans="1:5" ht="18" customHeight="1">
      <c r="A20" s="51" t="s">
        <v>4350</v>
      </c>
      <c r="B20" s="882">
        <v>145010</v>
      </c>
      <c r="C20" s="882">
        <v>133714</v>
      </c>
      <c r="D20" s="882">
        <v>11296</v>
      </c>
      <c r="E20" s="882">
        <v>30869</v>
      </c>
    </row>
    <row r="21" spans="1:5" ht="18" customHeight="1">
      <c r="A21" s="51" t="s">
        <v>4341</v>
      </c>
      <c r="B21" s="882">
        <v>11718</v>
      </c>
      <c r="C21" s="882">
        <v>11718</v>
      </c>
      <c r="D21" s="882" t="s">
        <v>3897</v>
      </c>
      <c r="E21" s="882" t="s">
        <v>3897</v>
      </c>
    </row>
    <row r="22" spans="1:5" ht="18" customHeight="1">
      <c r="A22" s="51" t="s">
        <v>4342</v>
      </c>
      <c r="B22" s="882">
        <v>133292</v>
      </c>
      <c r="C22" s="882">
        <v>121996</v>
      </c>
      <c r="D22" s="882">
        <v>11296</v>
      </c>
      <c r="E22" s="882">
        <v>30869</v>
      </c>
    </row>
    <row r="23" spans="1:5" ht="18" customHeight="1">
      <c r="A23" s="51" t="s">
        <v>4351</v>
      </c>
      <c r="B23" s="882">
        <v>7269</v>
      </c>
      <c r="C23" s="882">
        <v>6769</v>
      </c>
      <c r="D23" s="882">
        <v>500</v>
      </c>
      <c r="E23" s="882">
        <v>515</v>
      </c>
    </row>
    <row r="24" spans="1:5" ht="18" customHeight="1">
      <c r="A24" s="51" t="s">
        <v>4344</v>
      </c>
      <c r="B24" s="882">
        <v>3025</v>
      </c>
      <c r="C24" s="882">
        <v>2734</v>
      </c>
      <c r="D24" s="882">
        <v>291</v>
      </c>
      <c r="E24" s="882">
        <v>299</v>
      </c>
    </row>
    <row r="25" spans="1:5" ht="18" customHeight="1">
      <c r="A25" s="51" t="s">
        <v>4345</v>
      </c>
      <c r="B25" s="882">
        <v>4244</v>
      </c>
      <c r="C25" s="882">
        <v>4035</v>
      </c>
      <c r="D25" s="882">
        <v>209</v>
      </c>
      <c r="E25" s="882">
        <v>216</v>
      </c>
    </row>
    <row r="26" spans="1:5">
      <c r="A26" s="878"/>
      <c r="B26" s="879"/>
      <c r="C26" s="878"/>
      <c r="D26" s="878"/>
      <c r="E26" s="878"/>
    </row>
    <row r="27" spans="1:5">
      <c r="A27" s="41" t="s">
        <v>4346</v>
      </c>
    </row>
  </sheetData>
  <phoneticPr fontId="2"/>
  <pageMargins left="0.78740157480314965" right="0.78740157480314965" top="0.98425196850393704" bottom="0.78740157480314965" header="0.51181102362204722" footer="0.51181102362204722"/>
  <pageSetup paperSize="9" firstPageNumber="135" orientation="portrait" useFirstPageNumber="1" horizontalDpi="300" verticalDpi="300" r:id="rId1"/>
  <headerFooter alignWithMargins="0">
    <oddFooter>&amp;C&amp;"ＭＳ 明朝,標準"
－&amp;P－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zoomScaleSheetLayoutView="85" workbookViewId="0">
      <selection activeCell="G17" sqref="G17"/>
    </sheetView>
  </sheetViews>
  <sheetFormatPr defaultRowHeight="11.25"/>
  <cols>
    <col min="1" max="1" width="2" style="338" customWidth="1"/>
    <col min="2" max="2" width="2.875" style="338" customWidth="1"/>
    <col min="3" max="3" width="28.625" style="338" customWidth="1"/>
    <col min="4" max="11" width="8.125" style="338" customWidth="1"/>
    <col min="12" max="256" width="9" style="338"/>
    <col min="257" max="257" width="2" style="338" customWidth="1"/>
    <col min="258" max="258" width="2.875" style="338" customWidth="1"/>
    <col min="259" max="259" width="28.625" style="338" customWidth="1"/>
    <col min="260" max="267" width="8.125" style="338" customWidth="1"/>
    <col min="268" max="512" width="9" style="338"/>
    <col min="513" max="513" width="2" style="338" customWidth="1"/>
    <col min="514" max="514" width="2.875" style="338" customWidth="1"/>
    <col min="515" max="515" width="28.625" style="338" customWidth="1"/>
    <col min="516" max="523" width="8.125" style="338" customWidth="1"/>
    <col min="524" max="768" width="9" style="338"/>
    <col min="769" max="769" width="2" style="338" customWidth="1"/>
    <col min="770" max="770" width="2.875" style="338" customWidth="1"/>
    <col min="771" max="771" width="28.625" style="338" customWidth="1"/>
    <col min="772" max="779" width="8.125" style="338" customWidth="1"/>
    <col min="780" max="1024" width="9" style="338"/>
    <col min="1025" max="1025" width="2" style="338" customWidth="1"/>
    <col min="1026" max="1026" width="2.875" style="338" customWidth="1"/>
    <col min="1027" max="1027" width="28.625" style="338" customWidth="1"/>
    <col min="1028" max="1035" width="8.125" style="338" customWidth="1"/>
    <col min="1036" max="1280" width="9" style="338"/>
    <col min="1281" max="1281" width="2" style="338" customWidth="1"/>
    <col min="1282" max="1282" width="2.875" style="338" customWidth="1"/>
    <col min="1283" max="1283" width="28.625" style="338" customWidth="1"/>
    <col min="1284" max="1291" width="8.125" style="338" customWidth="1"/>
    <col min="1292" max="1536" width="9" style="338"/>
    <col min="1537" max="1537" width="2" style="338" customWidth="1"/>
    <col min="1538" max="1538" width="2.875" style="338" customWidth="1"/>
    <col min="1539" max="1539" width="28.625" style="338" customWidth="1"/>
    <col min="1540" max="1547" width="8.125" style="338" customWidth="1"/>
    <col min="1548" max="1792" width="9" style="338"/>
    <col min="1793" max="1793" width="2" style="338" customWidth="1"/>
    <col min="1794" max="1794" width="2.875" style="338" customWidth="1"/>
    <col min="1795" max="1795" width="28.625" style="338" customWidth="1"/>
    <col min="1796" max="1803" width="8.125" style="338" customWidth="1"/>
    <col min="1804" max="2048" width="9" style="338"/>
    <col min="2049" max="2049" width="2" style="338" customWidth="1"/>
    <col min="2050" max="2050" width="2.875" style="338" customWidth="1"/>
    <col min="2051" max="2051" width="28.625" style="338" customWidth="1"/>
    <col min="2052" max="2059" width="8.125" style="338" customWidth="1"/>
    <col min="2060" max="2304" width="9" style="338"/>
    <col min="2305" max="2305" width="2" style="338" customWidth="1"/>
    <col min="2306" max="2306" width="2.875" style="338" customWidth="1"/>
    <col min="2307" max="2307" width="28.625" style="338" customWidth="1"/>
    <col min="2308" max="2315" width="8.125" style="338" customWidth="1"/>
    <col min="2316" max="2560" width="9" style="338"/>
    <col min="2561" max="2561" width="2" style="338" customWidth="1"/>
    <col min="2562" max="2562" width="2.875" style="338" customWidth="1"/>
    <col min="2563" max="2563" width="28.625" style="338" customWidth="1"/>
    <col min="2564" max="2571" width="8.125" style="338" customWidth="1"/>
    <col min="2572" max="2816" width="9" style="338"/>
    <col min="2817" max="2817" width="2" style="338" customWidth="1"/>
    <col min="2818" max="2818" width="2.875" style="338" customWidth="1"/>
    <col min="2819" max="2819" width="28.625" style="338" customWidth="1"/>
    <col min="2820" max="2827" width="8.125" style="338" customWidth="1"/>
    <col min="2828" max="3072" width="9" style="338"/>
    <col min="3073" max="3073" width="2" style="338" customWidth="1"/>
    <col min="3074" max="3074" width="2.875" style="338" customWidth="1"/>
    <col min="3075" max="3075" width="28.625" style="338" customWidth="1"/>
    <col min="3076" max="3083" width="8.125" style="338" customWidth="1"/>
    <col min="3084" max="3328" width="9" style="338"/>
    <col min="3329" max="3329" width="2" style="338" customWidth="1"/>
    <col min="3330" max="3330" width="2.875" style="338" customWidth="1"/>
    <col min="3331" max="3331" width="28.625" style="338" customWidth="1"/>
    <col min="3332" max="3339" width="8.125" style="338" customWidth="1"/>
    <col min="3340" max="3584" width="9" style="338"/>
    <col min="3585" max="3585" width="2" style="338" customWidth="1"/>
    <col min="3586" max="3586" width="2.875" style="338" customWidth="1"/>
    <col min="3587" max="3587" width="28.625" style="338" customWidth="1"/>
    <col min="3588" max="3595" width="8.125" style="338" customWidth="1"/>
    <col min="3596" max="3840" width="9" style="338"/>
    <col min="3841" max="3841" width="2" style="338" customWidth="1"/>
    <col min="3842" max="3842" width="2.875" style="338" customWidth="1"/>
    <col min="3843" max="3843" width="28.625" style="338" customWidth="1"/>
    <col min="3844" max="3851" width="8.125" style="338" customWidth="1"/>
    <col min="3852" max="4096" width="9" style="338"/>
    <col min="4097" max="4097" width="2" style="338" customWidth="1"/>
    <col min="4098" max="4098" width="2.875" style="338" customWidth="1"/>
    <col min="4099" max="4099" width="28.625" style="338" customWidth="1"/>
    <col min="4100" max="4107" width="8.125" style="338" customWidth="1"/>
    <col min="4108" max="4352" width="9" style="338"/>
    <col min="4353" max="4353" width="2" style="338" customWidth="1"/>
    <col min="4354" max="4354" width="2.875" style="338" customWidth="1"/>
    <col min="4355" max="4355" width="28.625" style="338" customWidth="1"/>
    <col min="4356" max="4363" width="8.125" style="338" customWidth="1"/>
    <col min="4364" max="4608" width="9" style="338"/>
    <col min="4609" max="4609" width="2" style="338" customWidth="1"/>
    <col min="4610" max="4610" width="2.875" style="338" customWidth="1"/>
    <col min="4611" max="4611" width="28.625" style="338" customWidth="1"/>
    <col min="4612" max="4619" width="8.125" style="338" customWidth="1"/>
    <col min="4620" max="4864" width="9" style="338"/>
    <col min="4865" max="4865" width="2" style="338" customWidth="1"/>
    <col min="4866" max="4866" width="2.875" style="338" customWidth="1"/>
    <col min="4867" max="4867" width="28.625" style="338" customWidth="1"/>
    <col min="4868" max="4875" width="8.125" style="338" customWidth="1"/>
    <col min="4876" max="5120" width="9" style="338"/>
    <col min="5121" max="5121" width="2" style="338" customWidth="1"/>
    <col min="5122" max="5122" width="2.875" style="338" customWidth="1"/>
    <col min="5123" max="5123" width="28.625" style="338" customWidth="1"/>
    <col min="5124" max="5131" width="8.125" style="338" customWidth="1"/>
    <col min="5132" max="5376" width="9" style="338"/>
    <col min="5377" max="5377" width="2" style="338" customWidth="1"/>
    <col min="5378" max="5378" width="2.875" style="338" customWidth="1"/>
    <col min="5379" max="5379" width="28.625" style="338" customWidth="1"/>
    <col min="5380" max="5387" width="8.125" style="338" customWidth="1"/>
    <col min="5388" max="5632" width="9" style="338"/>
    <col min="5633" max="5633" width="2" style="338" customWidth="1"/>
    <col min="5634" max="5634" width="2.875" style="338" customWidth="1"/>
    <col min="5635" max="5635" width="28.625" style="338" customWidth="1"/>
    <col min="5636" max="5643" width="8.125" style="338" customWidth="1"/>
    <col min="5644" max="5888" width="9" style="338"/>
    <col min="5889" max="5889" width="2" style="338" customWidth="1"/>
    <col min="5890" max="5890" width="2.875" style="338" customWidth="1"/>
    <col min="5891" max="5891" width="28.625" style="338" customWidth="1"/>
    <col min="5892" max="5899" width="8.125" style="338" customWidth="1"/>
    <col min="5900" max="6144" width="9" style="338"/>
    <col min="6145" max="6145" width="2" style="338" customWidth="1"/>
    <col min="6146" max="6146" width="2.875" style="338" customWidth="1"/>
    <col min="6147" max="6147" width="28.625" style="338" customWidth="1"/>
    <col min="6148" max="6155" width="8.125" style="338" customWidth="1"/>
    <col min="6156" max="6400" width="9" style="338"/>
    <col min="6401" max="6401" width="2" style="338" customWidth="1"/>
    <col min="6402" max="6402" width="2.875" style="338" customWidth="1"/>
    <col min="6403" max="6403" width="28.625" style="338" customWidth="1"/>
    <col min="6404" max="6411" width="8.125" style="338" customWidth="1"/>
    <col min="6412" max="6656" width="9" style="338"/>
    <col min="6657" max="6657" width="2" style="338" customWidth="1"/>
    <col min="6658" max="6658" width="2.875" style="338" customWidth="1"/>
    <col min="6659" max="6659" width="28.625" style="338" customWidth="1"/>
    <col min="6660" max="6667" width="8.125" style="338" customWidth="1"/>
    <col min="6668" max="6912" width="9" style="338"/>
    <col min="6913" max="6913" width="2" style="338" customWidth="1"/>
    <col min="6914" max="6914" width="2.875" style="338" customWidth="1"/>
    <col min="6915" max="6915" width="28.625" style="338" customWidth="1"/>
    <col min="6916" max="6923" width="8.125" style="338" customWidth="1"/>
    <col min="6924" max="7168" width="9" style="338"/>
    <col min="7169" max="7169" width="2" style="338" customWidth="1"/>
    <col min="7170" max="7170" width="2.875" style="338" customWidth="1"/>
    <col min="7171" max="7171" width="28.625" style="338" customWidth="1"/>
    <col min="7172" max="7179" width="8.125" style="338" customWidth="1"/>
    <col min="7180" max="7424" width="9" style="338"/>
    <col min="7425" max="7425" width="2" style="338" customWidth="1"/>
    <col min="7426" max="7426" width="2.875" style="338" customWidth="1"/>
    <col min="7427" max="7427" width="28.625" style="338" customWidth="1"/>
    <col min="7428" max="7435" width="8.125" style="338" customWidth="1"/>
    <col min="7436" max="7680" width="9" style="338"/>
    <col min="7681" max="7681" width="2" style="338" customWidth="1"/>
    <col min="7682" max="7682" width="2.875" style="338" customWidth="1"/>
    <col min="7683" max="7683" width="28.625" style="338" customWidth="1"/>
    <col min="7684" max="7691" width="8.125" style="338" customWidth="1"/>
    <col min="7692" max="7936" width="9" style="338"/>
    <col min="7937" max="7937" width="2" style="338" customWidth="1"/>
    <col min="7938" max="7938" width="2.875" style="338" customWidth="1"/>
    <col min="7939" max="7939" width="28.625" style="338" customWidth="1"/>
    <col min="7940" max="7947" width="8.125" style="338" customWidth="1"/>
    <col min="7948" max="8192" width="9" style="338"/>
    <col min="8193" max="8193" width="2" style="338" customWidth="1"/>
    <col min="8194" max="8194" width="2.875" style="338" customWidth="1"/>
    <col min="8195" max="8195" width="28.625" style="338" customWidth="1"/>
    <col min="8196" max="8203" width="8.125" style="338" customWidth="1"/>
    <col min="8204" max="8448" width="9" style="338"/>
    <col min="8449" max="8449" width="2" style="338" customWidth="1"/>
    <col min="8450" max="8450" width="2.875" style="338" customWidth="1"/>
    <col min="8451" max="8451" width="28.625" style="338" customWidth="1"/>
    <col min="8452" max="8459" width="8.125" style="338" customWidth="1"/>
    <col min="8460" max="8704" width="9" style="338"/>
    <col min="8705" max="8705" width="2" style="338" customWidth="1"/>
    <col min="8706" max="8706" width="2.875" style="338" customWidth="1"/>
    <col min="8707" max="8707" width="28.625" style="338" customWidth="1"/>
    <col min="8708" max="8715" width="8.125" style="338" customWidth="1"/>
    <col min="8716" max="8960" width="9" style="338"/>
    <col min="8961" max="8961" width="2" style="338" customWidth="1"/>
    <col min="8962" max="8962" width="2.875" style="338" customWidth="1"/>
    <col min="8963" max="8963" width="28.625" style="338" customWidth="1"/>
    <col min="8964" max="8971" width="8.125" style="338" customWidth="1"/>
    <col min="8972" max="9216" width="9" style="338"/>
    <col min="9217" max="9217" width="2" style="338" customWidth="1"/>
    <col min="9218" max="9218" width="2.875" style="338" customWidth="1"/>
    <col min="9219" max="9219" width="28.625" style="338" customWidth="1"/>
    <col min="9220" max="9227" width="8.125" style="338" customWidth="1"/>
    <col min="9228" max="9472" width="9" style="338"/>
    <col min="9473" max="9473" width="2" style="338" customWidth="1"/>
    <col min="9474" max="9474" width="2.875" style="338" customWidth="1"/>
    <col min="9475" max="9475" width="28.625" style="338" customWidth="1"/>
    <col min="9476" max="9483" width="8.125" style="338" customWidth="1"/>
    <col min="9484" max="9728" width="9" style="338"/>
    <col min="9729" max="9729" width="2" style="338" customWidth="1"/>
    <col min="9730" max="9730" width="2.875" style="338" customWidth="1"/>
    <col min="9731" max="9731" width="28.625" style="338" customWidth="1"/>
    <col min="9732" max="9739" width="8.125" style="338" customWidth="1"/>
    <col min="9740" max="9984" width="9" style="338"/>
    <col min="9985" max="9985" width="2" style="338" customWidth="1"/>
    <col min="9986" max="9986" width="2.875" style="338" customWidth="1"/>
    <col min="9987" max="9987" width="28.625" style="338" customWidth="1"/>
    <col min="9988" max="9995" width="8.125" style="338" customWidth="1"/>
    <col min="9996" max="10240" width="9" style="338"/>
    <col min="10241" max="10241" width="2" style="338" customWidth="1"/>
    <col min="10242" max="10242" width="2.875" style="338" customWidth="1"/>
    <col min="10243" max="10243" width="28.625" style="338" customWidth="1"/>
    <col min="10244" max="10251" width="8.125" style="338" customWidth="1"/>
    <col min="10252" max="10496" width="9" style="338"/>
    <col min="10497" max="10497" width="2" style="338" customWidth="1"/>
    <col min="10498" max="10498" width="2.875" style="338" customWidth="1"/>
    <col min="10499" max="10499" width="28.625" style="338" customWidth="1"/>
    <col min="10500" max="10507" width="8.125" style="338" customWidth="1"/>
    <col min="10508" max="10752" width="9" style="338"/>
    <col min="10753" max="10753" width="2" style="338" customWidth="1"/>
    <col min="10754" max="10754" width="2.875" style="338" customWidth="1"/>
    <col min="10755" max="10755" width="28.625" style="338" customWidth="1"/>
    <col min="10756" max="10763" width="8.125" style="338" customWidth="1"/>
    <col min="10764" max="11008" width="9" style="338"/>
    <col min="11009" max="11009" width="2" style="338" customWidth="1"/>
    <col min="11010" max="11010" width="2.875" style="338" customWidth="1"/>
    <col min="11011" max="11011" width="28.625" style="338" customWidth="1"/>
    <col min="11012" max="11019" width="8.125" style="338" customWidth="1"/>
    <col min="11020" max="11264" width="9" style="338"/>
    <col min="11265" max="11265" width="2" style="338" customWidth="1"/>
    <col min="11266" max="11266" width="2.875" style="338" customWidth="1"/>
    <col min="11267" max="11267" width="28.625" style="338" customWidth="1"/>
    <col min="11268" max="11275" width="8.125" style="338" customWidth="1"/>
    <col min="11276" max="11520" width="9" style="338"/>
    <col min="11521" max="11521" width="2" style="338" customWidth="1"/>
    <col min="11522" max="11522" width="2.875" style="338" customWidth="1"/>
    <col min="11523" max="11523" width="28.625" style="338" customWidth="1"/>
    <col min="11524" max="11531" width="8.125" style="338" customWidth="1"/>
    <col min="11532" max="11776" width="9" style="338"/>
    <col min="11777" max="11777" width="2" style="338" customWidth="1"/>
    <col min="11778" max="11778" width="2.875" style="338" customWidth="1"/>
    <col min="11779" max="11779" width="28.625" style="338" customWidth="1"/>
    <col min="11780" max="11787" width="8.125" style="338" customWidth="1"/>
    <col min="11788" max="12032" width="9" style="338"/>
    <col min="12033" max="12033" width="2" style="338" customWidth="1"/>
    <col min="12034" max="12034" width="2.875" style="338" customWidth="1"/>
    <col min="12035" max="12035" width="28.625" style="338" customWidth="1"/>
    <col min="12036" max="12043" width="8.125" style="338" customWidth="1"/>
    <col min="12044" max="12288" width="9" style="338"/>
    <col min="12289" max="12289" width="2" style="338" customWidth="1"/>
    <col min="12290" max="12290" width="2.875" style="338" customWidth="1"/>
    <col min="12291" max="12291" width="28.625" style="338" customWidth="1"/>
    <col min="12292" max="12299" width="8.125" style="338" customWidth="1"/>
    <col min="12300" max="12544" width="9" style="338"/>
    <col min="12545" max="12545" width="2" style="338" customWidth="1"/>
    <col min="12546" max="12546" width="2.875" style="338" customWidth="1"/>
    <col min="12547" max="12547" width="28.625" style="338" customWidth="1"/>
    <col min="12548" max="12555" width="8.125" style="338" customWidth="1"/>
    <col min="12556" max="12800" width="9" style="338"/>
    <col min="12801" max="12801" width="2" style="338" customWidth="1"/>
    <col min="12802" max="12802" width="2.875" style="338" customWidth="1"/>
    <col min="12803" max="12803" width="28.625" style="338" customWidth="1"/>
    <col min="12804" max="12811" width="8.125" style="338" customWidth="1"/>
    <col min="12812" max="13056" width="9" style="338"/>
    <col min="13057" max="13057" width="2" style="338" customWidth="1"/>
    <col min="13058" max="13058" width="2.875" style="338" customWidth="1"/>
    <col min="13059" max="13059" width="28.625" style="338" customWidth="1"/>
    <col min="13060" max="13067" width="8.125" style="338" customWidth="1"/>
    <col min="13068" max="13312" width="9" style="338"/>
    <col min="13313" max="13313" width="2" style="338" customWidth="1"/>
    <col min="13314" max="13314" width="2.875" style="338" customWidth="1"/>
    <col min="13315" max="13315" width="28.625" style="338" customWidth="1"/>
    <col min="13316" max="13323" width="8.125" style="338" customWidth="1"/>
    <col min="13324" max="13568" width="9" style="338"/>
    <col min="13569" max="13569" width="2" style="338" customWidth="1"/>
    <col min="13570" max="13570" width="2.875" style="338" customWidth="1"/>
    <col min="13571" max="13571" width="28.625" style="338" customWidth="1"/>
    <col min="13572" max="13579" width="8.125" style="338" customWidth="1"/>
    <col min="13580" max="13824" width="9" style="338"/>
    <col min="13825" max="13825" width="2" style="338" customWidth="1"/>
    <col min="13826" max="13826" width="2.875" style="338" customWidth="1"/>
    <col min="13827" max="13827" width="28.625" style="338" customWidth="1"/>
    <col min="13828" max="13835" width="8.125" style="338" customWidth="1"/>
    <col min="13836" max="14080" width="9" style="338"/>
    <col min="14081" max="14081" width="2" style="338" customWidth="1"/>
    <col min="14082" max="14082" width="2.875" style="338" customWidth="1"/>
    <col min="14083" max="14083" width="28.625" style="338" customWidth="1"/>
    <col min="14084" max="14091" width="8.125" style="338" customWidth="1"/>
    <col min="14092" max="14336" width="9" style="338"/>
    <col min="14337" max="14337" width="2" style="338" customWidth="1"/>
    <col min="14338" max="14338" width="2.875" style="338" customWidth="1"/>
    <col min="14339" max="14339" width="28.625" style="338" customWidth="1"/>
    <col min="14340" max="14347" width="8.125" style="338" customWidth="1"/>
    <col min="14348" max="14592" width="9" style="338"/>
    <col min="14593" max="14593" width="2" style="338" customWidth="1"/>
    <col min="14594" max="14594" width="2.875" style="338" customWidth="1"/>
    <col min="14595" max="14595" width="28.625" style="338" customWidth="1"/>
    <col min="14596" max="14603" width="8.125" style="338" customWidth="1"/>
    <col min="14604" max="14848" width="9" style="338"/>
    <col min="14849" max="14849" width="2" style="338" customWidth="1"/>
    <col min="14850" max="14850" width="2.875" style="338" customWidth="1"/>
    <col min="14851" max="14851" width="28.625" style="338" customWidth="1"/>
    <col min="14852" max="14859" width="8.125" style="338" customWidth="1"/>
    <col min="14860" max="15104" width="9" style="338"/>
    <col min="15105" max="15105" width="2" style="338" customWidth="1"/>
    <col min="15106" max="15106" width="2.875" style="338" customWidth="1"/>
    <col min="15107" max="15107" width="28.625" style="338" customWidth="1"/>
    <col min="15108" max="15115" width="8.125" style="338" customWidth="1"/>
    <col min="15116" max="15360" width="9" style="338"/>
    <col min="15361" max="15361" width="2" style="338" customWidth="1"/>
    <col min="15362" max="15362" width="2.875" style="338" customWidth="1"/>
    <col min="15363" max="15363" width="28.625" style="338" customWidth="1"/>
    <col min="15364" max="15371" width="8.125" style="338" customWidth="1"/>
    <col min="15372" max="15616" width="9" style="338"/>
    <col min="15617" max="15617" width="2" style="338" customWidth="1"/>
    <col min="15618" max="15618" width="2.875" style="338" customWidth="1"/>
    <col min="15619" max="15619" width="28.625" style="338" customWidth="1"/>
    <col min="15620" max="15627" width="8.125" style="338" customWidth="1"/>
    <col min="15628" max="15872" width="9" style="338"/>
    <col min="15873" max="15873" width="2" style="338" customWidth="1"/>
    <col min="15874" max="15874" width="2.875" style="338" customWidth="1"/>
    <col min="15875" max="15875" width="28.625" style="338" customWidth="1"/>
    <col min="15876" max="15883" width="8.125" style="338" customWidth="1"/>
    <col min="15884" max="16128" width="9" style="338"/>
    <col min="16129" max="16129" width="2" style="338" customWidth="1"/>
    <col min="16130" max="16130" width="2.875" style="338" customWidth="1"/>
    <col min="16131" max="16131" width="28.625" style="338" customWidth="1"/>
    <col min="16132" max="16139" width="8.125" style="338" customWidth="1"/>
    <col min="16140" max="16384" width="9" style="338"/>
  </cols>
  <sheetData>
    <row r="1" spans="1:11" ht="18.75" customHeight="1">
      <c r="A1" s="41" t="s">
        <v>4352</v>
      </c>
      <c r="J1" s="454" t="s">
        <v>45</v>
      </c>
      <c r="K1" s="454"/>
    </row>
    <row r="2" spans="1:11" ht="10.5" customHeight="1">
      <c r="A2" s="404"/>
      <c r="B2" s="404"/>
      <c r="J2" s="351"/>
      <c r="K2" s="351"/>
    </row>
    <row r="3" spans="1:11" ht="22.5" customHeight="1">
      <c r="A3" s="405" t="s">
        <v>4353</v>
      </c>
      <c r="B3" s="405"/>
      <c r="C3" s="406"/>
      <c r="D3" s="829" t="s">
        <v>4354</v>
      </c>
      <c r="E3" s="830"/>
      <c r="F3" s="830"/>
      <c r="G3" s="830"/>
      <c r="H3" s="883"/>
      <c r="I3" s="829" t="s">
        <v>4355</v>
      </c>
      <c r="J3" s="830"/>
      <c r="K3" s="830"/>
    </row>
    <row r="4" spans="1:11" ht="18" customHeight="1">
      <c r="A4" s="884"/>
      <c r="B4" s="884"/>
      <c r="C4" s="885"/>
      <c r="D4" s="407" t="s">
        <v>4335</v>
      </c>
      <c r="E4" s="722" t="s">
        <v>4321</v>
      </c>
      <c r="F4" s="722" t="s">
        <v>4356</v>
      </c>
      <c r="G4" s="722" t="s">
        <v>4357</v>
      </c>
      <c r="H4" s="722" t="s">
        <v>4358</v>
      </c>
      <c r="I4" s="884" t="s">
        <v>4335</v>
      </c>
      <c r="J4" s="796"/>
      <c r="K4" s="796"/>
    </row>
    <row r="5" spans="1:11" ht="42" customHeight="1">
      <c r="A5" s="410"/>
      <c r="B5" s="410"/>
      <c r="C5" s="411"/>
      <c r="D5" s="412"/>
      <c r="E5" s="412"/>
      <c r="F5" s="412"/>
      <c r="G5" s="729"/>
      <c r="H5" s="729"/>
      <c r="I5" s="410"/>
      <c r="J5" s="744" t="s">
        <v>4359</v>
      </c>
      <c r="K5" s="744" t="s">
        <v>4360</v>
      </c>
    </row>
    <row r="6" spans="1:11" ht="14.25" customHeight="1">
      <c r="D6" s="606"/>
    </row>
    <row r="7" spans="1:11" ht="18" customHeight="1">
      <c r="A7" s="558" t="s">
        <v>4191</v>
      </c>
      <c r="B7" s="558"/>
      <c r="D7" s="886">
        <f>SUM(D8:D27)</f>
        <v>147912</v>
      </c>
      <c r="E7" s="887">
        <f t="shared" ref="E7:K7" si="0">SUM(E8:E27)</f>
        <v>11718</v>
      </c>
      <c r="F7" s="887">
        <f t="shared" si="0"/>
        <v>121996</v>
      </c>
      <c r="G7" s="887">
        <f t="shared" si="0"/>
        <v>8290</v>
      </c>
      <c r="H7" s="887">
        <f t="shared" si="0"/>
        <v>3373</v>
      </c>
      <c r="I7" s="887">
        <f t="shared" si="0"/>
        <v>143018</v>
      </c>
      <c r="J7" s="887">
        <f t="shared" si="0"/>
        <v>2734</v>
      </c>
      <c r="K7" s="887">
        <f t="shared" si="0"/>
        <v>4035</v>
      </c>
    </row>
    <row r="8" spans="1:11" ht="18" customHeight="1">
      <c r="B8" s="888" t="s">
        <v>4361</v>
      </c>
      <c r="C8" s="889" t="s">
        <v>4362</v>
      </c>
      <c r="D8" s="890">
        <v>3316</v>
      </c>
      <c r="E8" s="890">
        <v>1969</v>
      </c>
      <c r="F8" s="890">
        <v>1266</v>
      </c>
      <c r="G8" s="890">
        <v>68</v>
      </c>
      <c r="H8" s="890">
        <v>11</v>
      </c>
      <c r="I8" s="890">
        <v>3286</v>
      </c>
      <c r="J8" s="890">
        <v>30</v>
      </c>
      <c r="K8" s="890">
        <v>19</v>
      </c>
    </row>
    <row r="9" spans="1:11" ht="18" customHeight="1">
      <c r="B9" s="888" t="s">
        <v>4363</v>
      </c>
      <c r="C9" s="891" t="s">
        <v>4364</v>
      </c>
      <c r="D9" s="892">
        <v>388</v>
      </c>
      <c r="E9" s="890">
        <v>153</v>
      </c>
      <c r="F9" s="890">
        <v>181</v>
      </c>
      <c r="G9" s="890">
        <v>1</v>
      </c>
      <c r="H9" s="890">
        <v>41</v>
      </c>
      <c r="I9" s="890">
        <v>422</v>
      </c>
      <c r="J9" s="890" t="s">
        <v>3897</v>
      </c>
      <c r="K9" s="890">
        <v>76</v>
      </c>
    </row>
    <row r="10" spans="1:11" ht="18" customHeight="1">
      <c r="B10" s="888" t="s">
        <v>4365</v>
      </c>
      <c r="C10" s="891" t="s">
        <v>4366</v>
      </c>
      <c r="D10" s="892">
        <v>83</v>
      </c>
      <c r="E10" s="890">
        <v>2</v>
      </c>
      <c r="F10" s="890">
        <v>72</v>
      </c>
      <c r="G10" s="890">
        <v>7</v>
      </c>
      <c r="H10" s="890">
        <v>1</v>
      </c>
      <c r="I10" s="890">
        <v>90</v>
      </c>
      <c r="J10" s="890">
        <v>9</v>
      </c>
      <c r="K10" s="890">
        <v>6</v>
      </c>
    </row>
    <row r="11" spans="1:11" ht="18" customHeight="1">
      <c r="B11" s="888" t="s">
        <v>4367</v>
      </c>
      <c r="C11" s="891" t="s">
        <v>4368</v>
      </c>
      <c r="D11" s="892">
        <v>18959</v>
      </c>
      <c r="E11" s="890">
        <v>1581</v>
      </c>
      <c r="F11" s="890">
        <v>13763</v>
      </c>
      <c r="G11" s="890">
        <v>2826</v>
      </c>
      <c r="H11" s="890">
        <v>497</v>
      </c>
      <c r="I11" s="890">
        <v>17336</v>
      </c>
      <c r="J11" s="890">
        <v>673</v>
      </c>
      <c r="K11" s="890">
        <v>1027</v>
      </c>
    </row>
    <row r="12" spans="1:11" ht="18" customHeight="1">
      <c r="B12" s="888" t="s">
        <v>4369</v>
      </c>
      <c r="C12" s="891" t="s">
        <v>4370</v>
      </c>
      <c r="D12" s="892">
        <v>25967</v>
      </c>
      <c r="E12" s="890">
        <v>848</v>
      </c>
      <c r="F12" s="890">
        <v>23048</v>
      </c>
      <c r="G12" s="890">
        <v>677</v>
      </c>
      <c r="H12" s="890">
        <v>1177</v>
      </c>
      <c r="I12" s="890">
        <v>25366</v>
      </c>
      <c r="J12" s="890">
        <v>612</v>
      </c>
      <c r="K12" s="890">
        <v>641</v>
      </c>
    </row>
    <row r="13" spans="1:11" ht="18" customHeight="1">
      <c r="B13" s="888" t="s">
        <v>4371</v>
      </c>
      <c r="C13" s="891" t="s">
        <v>4372</v>
      </c>
      <c r="D13" s="892">
        <v>1587</v>
      </c>
      <c r="E13" s="890">
        <v>28</v>
      </c>
      <c r="F13" s="890">
        <v>1088</v>
      </c>
      <c r="G13" s="890">
        <v>412</v>
      </c>
      <c r="H13" s="890">
        <v>44</v>
      </c>
      <c r="I13" s="890">
        <v>1271</v>
      </c>
      <c r="J13" s="890">
        <v>55</v>
      </c>
      <c r="K13" s="890">
        <v>85</v>
      </c>
    </row>
    <row r="14" spans="1:11" ht="18" customHeight="1">
      <c r="B14" s="888" t="s">
        <v>4373</v>
      </c>
      <c r="C14" s="891" t="s">
        <v>4374</v>
      </c>
      <c r="D14" s="892">
        <v>1435</v>
      </c>
      <c r="E14" s="890">
        <v>167</v>
      </c>
      <c r="F14" s="890">
        <v>1104</v>
      </c>
      <c r="G14" s="890">
        <v>62</v>
      </c>
      <c r="H14" s="890">
        <v>92</v>
      </c>
      <c r="I14" s="890">
        <v>1353</v>
      </c>
      <c r="J14" s="890">
        <v>33</v>
      </c>
      <c r="K14" s="890">
        <v>39</v>
      </c>
    </row>
    <row r="15" spans="1:11" ht="18" customHeight="1">
      <c r="B15" s="888" t="s">
        <v>4375</v>
      </c>
      <c r="C15" s="891" t="s">
        <v>4376</v>
      </c>
      <c r="D15" s="892">
        <v>7516</v>
      </c>
      <c r="E15" s="890">
        <v>176</v>
      </c>
      <c r="F15" s="890">
        <v>6727</v>
      </c>
      <c r="G15" s="890">
        <v>268</v>
      </c>
      <c r="H15" s="890">
        <v>254</v>
      </c>
      <c r="I15" s="890">
        <v>7511</v>
      </c>
      <c r="J15" s="890">
        <v>152</v>
      </c>
      <c r="K15" s="890">
        <v>365</v>
      </c>
    </row>
    <row r="16" spans="1:11" ht="18" customHeight="1">
      <c r="B16" s="888" t="s">
        <v>4377</v>
      </c>
      <c r="C16" s="891" t="s">
        <v>4378</v>
      </c>
      <c r="D16" s="892">
        <v>21567</v>
      </c>
      <c r="E16" s="890">
        <v>1786</v>
      </c>
      <c r="F16" s="890">
        <v>18948</v>
      </c>
      <c r="G16" s="890">
        <v>336</v>
      </c>
      <c r="H16" s="890">
        <v>277</v>
      </c>
      <c r="I16" s="890">
        <v>21666</v>
      </c>
      <c r="J16" s="890">
        <v>304</v>
      </c>
      <c r="K16" s="890">
        <v>408</v>
      </c>
    </row>
    <row r="17" spans="1:11" ht="18" customHeight="1">
      <c r="B17" s="888" t="s">
        <v>4379</v>
      </c>
      <c r="C17" s="891" t="s">
        <v>4380</v>
      </c>
      <c r="D17" s="892">
        <v>2431</v>
      </c>
      <c r="E17" s="890">
        <v>156</v>
      </c>
      <c r="F17" s="890">
        <v>2174</v>
      </c>
      <c r="G17" s="890">
        <v>57</v>
      </c>
      <c r="H17" s="890">
        <v>30</v>
      </c>
      <c r="I17" s="890">
        <v>2468</v>
      </c>
      <c r="J17" s="890">
        <v>60</v>
      </c>
      <c r="K17" s="890">
        <v>64</v>
      </c>
    </row>
    <row r="18" spans="1:11" ht="18" customHeight="1">
      <c r="B18" s="888" t="s">
        <v>4381</v>
      </c>
      <c r="C18" s="891" t="s">
        <v>4382</v>
      </c>
      <c r="D18" s="892">
        <v>2176</v>
      </c>
      <c r="E18" s="890">
        <v>470</v>
      </c>
      <c r="F18" s="890">
        <v>1526</v>
      </c>
      <c r="G18" s="890">
        <v>130</v>
      </c>
      <c r="H18" s="890">
        <v>24</v>
      </c>
      <c r="I18" s="890">
        <v>2118</v>
      </c>
      <c r="J18" s="890">
        <v>35</v>
      </c>
      <c r="K18" s="890">
        <v>61</v>
      </c>
    </row>
    <row r="19" spans="1:11" ht="18" customHeight="1">
      <c r="B19" s="888" t="s">
        <v>4383</v>
      </c>
      <c r="C19" s="891" t="s">
        <v>4384</v>
      </c>
      <c r="D19" s="892">
        <v>4226</v>
      </c>
      <c r="E19" s="890">
        <v>682</v>
      </c>
      <c r="F19" s="890">
        <v>2971</v>
      </c>
      <c r="G19" s="890">
        <v>449</v>
      </c>
      <c r="H19" s="890">
        <v>93</v>
      </c>
      <c r="I19" s="890">
        <v>3908</v>
      </c>
      <c r="J19" s="890">
        <v>83</v>
      </c>
      <c r="K19" s="890">
        <v>141</v>
      </c>
    </row>
    <row r="20" spans="1:11" ht="18" customHeight="1">
      <c r="B20" s="888" t="s">
        <v>4385</v>
      </c>
      <c r="C20" s="891" t="s">
        <v>4386</v>
      </c>
      <c r="D20" s="892">
        <v>7580</v>
      </c>
      <c r="E20" s="890">
        <v>580</v>
      </c>
      <c r="F20" s="890">
        <v>6586</v>
      </c>
      <c r="G20" s="890">
        <v>274</v>
      </c>
      <c r="H20" s="890">
        <v>70</v>
      </c>
      <c r="I20" s="890">
        <v>7418</v>
      </c>
      <c r="J20" s="890">
        <v>57</v>
      </c>
      <c r="K20" s="890">
        <v>125</v>
      </c>
    </row>
    <row r="21" spans="1:11" ht="18" customHeight="1">
      <c r="B21" s="888" t="s">
        <v>4387</v>
      </c>
      <c r="C21" s="891" t="s">
        <v>4388</v>
      </c>
      <c r="D21" s="892">
        <v>5721</v>
      </c>
      <c r="E21" s="890">
        <v>973</v>
      </c>
      <c r="F21" s="890">
        <v>4527</v>
      </c>
      <c r="G21" s="890">
        <v>84</v>
      </c>
      <c r="H21" s="890">
        <v>71</v>
      </c>
      <c r="I21" s="890">
        <v>5778</v>
      </c>
      <c r="J21" s="890">
        <v>63</v>
      </c>
      <c r="K21" s="890">
        <v>149</v>
      </c>
    </row>
    <row r="22" spans="1:11" ht="18" customHeight="1">
      <c r="B22" s="888" t="s">
        <v>4389</v>
      </c>
      <c r="C22" s="891" t="s">
        <v>4390</v>
      </c>
      <c r="D22" s="892">
        <v>6479</v>
      </c>
      <c r="E22" s="890">
        <v>329</v>
      </c>
      <c r="F22" s="890">
        <v>5792</v>
      </c>
      <c r="G22" s="890">
        <v>217</v>
      </c>
      <c r="H22" s="890">
        <v>106</v>
      </c>
      <c r="I22" s="890">
        <v>6387</v>
      </c>
      <c r="J22" s="890">
        <v>117</v>
      </c>
      <c r="K22" s="890">
        <v>114</v>
      </c>
    </row>
    <row r="23" spans="1:11" ht="18" customHeight="1">
      <c r="B23" s="888" t="s">
        <v>4391</v>
      </c>
      <c r="C23" s="891" t="s">
        <v>4392</v>
      </c>
      <c r="D23" s="892">
        <v>20110</v>
      </c>
      <c r="E23" s="890">
        <v>730</v>
      </c>
      <c r="F23" s="890">
        <v>18576</v>
      </c>
      <c r="G23" s="890">
        <v>275</v>
      </c>
      <c r="H23" s="890">
        <v>374</v>
      </c>
      <c r="I23" s="890">
        <v>20008</v>
      </c>
      <c r="J23" s="890">
        <v>166</v>
      </c>
      <c r="K23" s="890">
        <v>381</v>
      </c>
    </row>
    <row r="24" spans="1:11" ht="18" customHeight="1">
      <c r="B24" s="888" t="s">
        <v>4393</v>
      </c>
      <c r="C24" s="893" t="s">
        <v>4394</v>
      </c>
      <c r="D24" s="892">
        <v>904</v>
      </c>
      <c r="E24" s="890">
        <v>18</v>
      </c>
      <c r="F24" s="890">
        <v>817</v>
      </c>
      <c r="G24" s="890">
        <v>51</v>
      </c>
      <c r="H24" s="890">
        <v>15</v>
      </c>
      <c r="I24" s="890">
        <v>857</v>
      </c>
      <c r="J24" s="890">
        <v>13</v>
      </c>
      <c r="K24" s="890">
        <v>6</v>
      </c>
    </row>
    <row r="25" spans="1:11" ht="18" customHeight="1">
      <c r="B25" s="888" t="s">
        <v>4395</v>
      </c>
      <c r="C25" s="894" t="s">
        <v>4396</v>
      </c>
      <c r="D25" s="892">
        <v>10263</v>
      </c>
      <c r="E25" s="890">
        <v>649</v>
      </c>
      <c r="F25" s="890">
        <v>7721</v>
      </c>
      <c r="G25" s="890">
        <v>1639</v>
      </c>
      <c r="H25" s="890">
        <v>129</v>
      </c>
      <c r="I25" s="890">
        <v>8882</v>
      </c>
      <c r="J25" s="890">
        <v>161</v>
      </c>
      <c r="K25" s="890">
        <v>226</v>
      </c>
    </row>
    <row r="26" spans="1:11" ht="18" customHeight="1">
      <c r="B26" s="888" t="s">
        <v>4397</v>
      </c>
      <c r="C26" s="891" t="s">
        <v>4398</v>
      </c>
      <c r="D26" s="892">
        <v>3911</v>
      </c>
      <c r="E26" s="890">
        <v>80</v>
      </c>
      <c r="F26" s="890">
        <v>3412</v>
      </c>
      <c r="G26" s="890">
        <v>373</v>
      </c>
      <c r="H26" s="890">
        <v>36</v>
      </c>
      <c r="I26" s="890">
        <v>3619</v>
      </c>
      <c r="J26" s="890">
        <v>75</v>
      </c>
      <c r="K26" s="890">
        <v>42</v>
      </c>
    </row>
    <row r="27" spans="1:11" ht="18" customHeight="1">
      <c r="B27" s="888" t="s">
        <v>4399</v>
      </c>
      <c r="C27" s="891" t="s">
        <v>4400</v>
      </c>
      <c r="D27" s="892">
        <v>3293</v>
      </c>
      <c r="E27" s="890">
        <v>341</v>
      </c>
      <c r="F27" s="890">
        <v>1697</v>
      </c>
      <c r="G27" s="890">
        <v>84</v>
      </c>
      <c r="H27" s="890">
        <v>31</v>
      </c>
      <c r="I27" s="890">
        <v>3274</v>
      </c>
      <c r="J27" s="890">
        <v>36</v>
      </c>
      <c r="K27" s="890">
        <v>60</v>
      </c>
    </row>
    <row r="28" spans="1:11" ht="18" customHeight="1">
      <c r="B28" s="558" t="s">
        <v>4212</v>
      </c>
      <c r="C28" s="749"/>
      <c r="D28" s="887"/>
      <c r="E28" s="890"/>
      <c r="F28" s="890"/>
      <c r="G28" s="890"/>
      <c r="H28" s="890"/>
      <c r="I28" s="890"/>
      <c r="J28" s="890"/>
      <c r="K28" s="890"/>
    </row>
    <row r="29" spans="1:11" ht="18" customHeight="1">
      <c r="B29" s="895" t="s">
        <v>4213</v>
      </c>
      <c r="C29" s="896"/>
      <c r="D29" s="886">
        <f>SUM(D8,D9)</f>
        <v>3704</v>
      </c>
      <c r="E29" s="887">
        <f t="shared" ref="E29:K29" si="1">SUM(E8,E9)</f>
        <v>2122</v>
      </c>
      <c r="F29" s="887">
        <f t="shared" si="1"/>
        <v>1447</v>
      </c>
      <c r="G29" s="887">
        <f t="shared" si="1"/>
        <v>69</v>
      </c>
      <c r="H29" s="887">
        <f t="shared" si="1"/>
        <v>52</v>
      </c>
      <c r="I29" s="887">
        <f t="shared" si="1"/>
        <v>3708</v>
      </c>
      <c r="J29" s="887">
        <f t="shared" si="1"/>
        <v>30</v>
      </c>
      <c r="K29" s="887">
        <f t="shared" si="1"/>
        <v>95</v>
      </c>
    </row>
    <row r="30" spans="1:11" ht="18" customHeight="1">
      <c r="B30" s="895" t="s">
        <v>4214</v>
      </c>
      <c r="C30" s="896"/>
      <c r="D30" s="886">
        <f>SUM(D10:D12)</f>
        <v>45009</v>
      </c>
      <c r="E30" s="887">
        <f t="shared" ref="E30:K30" si="2">SUM(E10:E12)</f>
        <v>2431</v>
      </c>
      <c r="F30" s="887">
        <f t="shared" si="2"/>
        <v>36883</v>
      </c>
      <c r="G30" s="887">
        <f t="shared" si="2"/>
        <v>3510</v>
      </c>
      <c r="H30" s="887">
        <f t="shared" si="2"/>
        <v>1675</v>
      </c>
      <c r="I30" s="887">
        <f t="shared" si="2"/>
        <v>42792</v>
      </c>
      <c r="J30" s="887">
        <f t="shared" si="2"/>
        <v>1294</v>
      </c>
      <c r="K30" s="887">
        <f t="shared" si="2"/>
        <v>1674</v>
      </c>
    </row>
    <row r="31" spans="1:11" ht="18" customHeight="1">
      <c r="B31" s="897" t="s">
        <v>4215</v>
      </c>
      <c r="C31" s="896"/>
      <c r="D31" s="886">
        <f>SUM(D13:D26)</f>
        <v>95906</v>
      </c>
      <c r="E31" s="887">
        <f t="shared" ref="E31:K31" si="3">SUM(E13:E26)</f>
        <v>6824</v>
      </c>
      <c r="F31" s="887">
        <f t="shared" si="3"/>
        <v>81969</v>
      </c>
      <c r="G31" s="887">
        <f t="shared" si="3"/>
        <v>4627</v>
      </c>
      <c r="H31" s="887">
        <f t="shared" si="3"/>
        <v>1615</v>
      </c>
      <c r="I31" s="887">
        <f t="shared" si="3"/>
        <v>93244</v>
      </c>
      <c r="J31" s="887">
        <f t="shared" si="3"/>
        <v>1374</v>
      </c>
      <c r="K31" s="887">
        <f t="shared" si="3"/>
        <v>2206</v>
      </c>
    </row>
    <row r="32" spans="1:11" ht="17.100000000000001" customHeight="1">
      <c r="A32" s="404"/>
      <c r="B32" s="768"/>
      <c r="C32" s="768"/>
      <c r="D32" s="769"/>
      <c r="E32" s="404"/>
      <c r="F32" s="404"/>
      <c r="G32" s="404"/>
      <c r="H32" s="404"/>
      <c r="I32" s="404"/>
      <c r="J32" s="404"/>
      <c r="K32" s="404"/>
    </row>
    <row r="33" spans="2:2">
      <c r="B33" s="338" t="s">
        <v>4084</v>
      </c>
    </row>
  </sheetData>
  <mergeCells count="11">
    <mergeCell ref="B29:C29"/>
    <mergeCell ref="B30:C30"/>
    <mergeCell ref="B31:C31"/>
    <mergeCell ref="J1:K2"/>
    <mergeCell ref="A3:C5"/>
    <mergeCell ref="D4:D5"/>
    <mergeCell ref="E4:E5"/>
    <mergeCell ref="F4:F5"/>
    <mergeCell ref="G4:G5"/>
    <mergeCell ref="H4:H5"/>
    <mergeCell ref="I4:I5"/>
  </mergeCells>
  <phoneticPr fontId="2"/>
  <pageMargins left="0.59055118110236227" right="0.31496062992125984" top="0.98425196850393704" bottom="0.78740157480314965" header="0.51181102362204722" footer="0.51181102362204722"/>
  <pageSetup paperSize="9" scale="95" firstPageNumber="136" orientation="portrait" useFirstPageNumber="1" horizontalDpi="300" verticalDpi="300" r:id="rId1"/>
  <headerFooter alignWithMargins="0">
    <oddFooter>&amp;C&amp;"ＭＳ 明朝,標準"
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6"/>
  <sheetViews>
    <sheetView view="pageBreakPreview" zoomScaleNormal="100" zoomScaleSheetLayoutView="100" workbookViewId="0">
      <pane ySplit="5" topLeftCell="A6" activePane="bottomLeft" state="frozenSplit"/>
      <selection activeCell="M9" sqref="M9"/>
      <selection pane="bottomLeft" activeCell="B6" sqref="B6"/>
    </sheetView>
  </sheetViews>
  <sheetFormatPr defaultRowHeight="13.5"/>
  <cols>
    <col min="1" max="1" width="5.75" style="101" customWidth="1"/>
    <col min="2" max="2" width="23" style="101" customWidth="1"/>
    <col min="3" max="3" width="4.875" style="101" customWidth="1"/>
    <col min="4" max="7" width="12.5" style="101" customWidth="1"/>
    <col min="8" max="256" width="9" style="115"/>
    <col min="257" max="257" width="5.75" style="115" customWidth="1"/>
    <col min="258" max="258" width="23" style="115" customWidth="1"/>
    <col min="259" max="259" width="4.875" style="115" customWidth="1"/>
    <col min="260" max="263" width="12.5" style="115" customWidth="1"/>
    <col min="264" max="512" width="9" style="115"/>
    <col min="513" max="513" width="5.75" style="115" customWidth="1"/>
    <col min="514" max="514" width="23" style="115" customWidth="1"/>
    <col min="515" max="515" width="4.875" style="115" customWidth="1"/>
    <col min="516" max="519" width="12.5" style="115" customWidth="1"/>
    <col min="520" max="768" width="9" style="115"/>
    <col min="769" max="769" width="5.75" style="115" customWidth="1"/>
    <col min="770" max="770" width="23" style="115" customWidth="1"/>
    <col min="771" max="771" width="4.875" style="115" customWidth="1"/>
    <col min="772" max="775" width="12.5" style="115" customWidth="1"/>
    <col min="776" max="1024" width="9" style="115"/>
    <col min="1025" max="1025" width="5.75" style="115" customWidth="1"/>
    <col min="1026" max="1026" width="23" style="115" customWidth="1"/>
    <col min="1027" max="1027" width="4.875" style="115" customWidth="1"/>
    <col min="1028" max="1031" width="12.5" style="115" customWidth="1"/>
    <col min="1032" max="1280" width="9" style="115"/>
    <col min="1281" max="1281" width="5.75" style="115" customWidth="1"/>
    <col min="1282" max="1282" width="23" style="115" customWidth="1"/>
    <col min="1283" max="1283" width="4.875" style="115" customWidth="1"/>
    <col min="1284" max="1287" width="12.5" style="115" customWidth="1"/>
    <col min="1288" max="1536" width="9" style="115"/>
    <col min="1537" max="1537" width="5.75" style="115" customWidth="1"/>
    <col min="1538" max="1538" width="23" style="115" customWidth="1"/>
    <col min="1539" max="1539" width="4.875" style="115" customWidth="1"/>
    <col min="1540" max="1543" width="12.5" style="115" customWidth="1"/>
    <col min="1544" max="1792" width="9" style="115"/>
    <col min="1793" max="1793" width="5.75" style="115" customWidth="1"/>
    <col min="1794" max="1794" width="23" style="115" customWidth="1"/>
    <col min="1795" max="1795" width="4.875" style="115" customWidth="1"/>
    <col min="1796" max="1799" width="12.5" style="115" customWidth="1"/>
    <col min="1800" max="2048" width="9" style="115"/>
    <col min="2049" max="2049" width="5.75" style="115" customWidth="1"/>
    <col min="2050" max="2050" width="23" style="115" customWidth="1"/>
    <col min="2051" max="2051" width="4.875" style="115" customWidth="1"/>
    <col min="2052" max="2055" width="12.5" style="115" customWidth="1"/>
    <col min="2056" max="2304" width="9" style="115"/>
    <col min="2305" max="2305" width="5.75" style="115" customWidth="1"/>
    <col min="2306" max="2306" width="23" style="115" customWidth="1"/>
    <col min="2307" max="2307" width="4.875" style="115" customWidth="1"/>
    <col min="2308" max="2311" width="12.5" style="115" customWidth="1"/>
    <col min="2312" max="2560" width="9" style="115"/>
    <col min="2561" max="2561" width="5.75" style="115" customWidth="1"/>
    <col min="2562" max="2562" width="23" style="115" customWidth="1"/>
    <col min="2563" max="2563" width="4.875" style="115" customWidth="1"/>
    <col min="2564" max="2567" width="12.5" style="115" customWidth="1"/>
    <col min="2568" max="2816" width="9" style="115"/>
    <col min="2817" max="2817" width="5.75" style="115" customWidth="1"/>
    <col min="2818" max="2818" width="23" style="115" customWidth="1"/>
    <col min="2819" max="2819" width="4.875" style="115" customWidth="1"/>
    <col min="2820" max="2823" width="12.5" style="115" customWidth="1"/>
    <col min="2824" max="3072" width="9" style="115"/>
    <col min="3073" max="3073" width="5.75" style="115" customWidth="1"/>
    <col min="3074" max="3074" width="23" style="115" customWidth="1"/>
    <col min="3075" max="3075" width="4.875" style="115" customWidth="1"/>
    <col min="3076" max="3079" width="12.5" style="115" customWidth="1"/>
    <col min="3080" max="3328" width="9" style="115"/>
    <col min="3329" max="3329" width="5.75" style="115" customWidth="1"/>
    <col min="3330" max="3330" width="23" style="115" customWidth="1"/>
    <col min="3331" max="3331" width="4.875" style="115" customWidth="1"/>
    <col min="3332" max="3335" width="12.5" style="115" customWidth="1"/>
    <col min="3336" max="3584" width="9" style="115"/>
    <col min="3585" max="3585" width="5.75" style="115" customWidth="1"/>
    <col min="3586" max="3586" width="23" style="115" customWidth="1"/>
    <col min="3587" max="3587" width="4.875" style="115" customWidth="1"/>
    <col min="3588" max="3591" width="12.5" style="115" customWidth="1"/>
    <col min="3592" max="3840" width="9" style="115"/>
    <col min="3841" max="3841" width="5.75" style="115" customWidth="1"/>
    <col min="3842" max="3842" width="23" style="115" customWidth="1"/>
    <col min="3843" max="3843" width="4.875" style="115" customWidth="1"/>
    <col min="3844" max="3847" width="12.5" style="115" customWidth="1"/>
    <col min="3848" max="4096" width="9" style="115"/>
    <col min="4097" max="4097" width="5.75" style="115" customWidth="1"/>
    <col min="4098" max="4098" width="23" style="115" customWidth="1"/>
    <col min="4099" max="4099" width="4.875" style="115" customWidth="1"/>
    <col min="4100" max="4103" width="12.5" style="115" customWidth="1"/>
    <col min="4104" max="4352" width="9" style="115"/>
    <col min="4353" max="4353" width="5.75" style="115" customWidth="1"/>
    <col min="4354" max="4354" width="23" style="115" customWidth="1"/>
    <col min="4355" max="4355" width="4.875" style="115" customWidth="1"/>
    <col min="4356" max="4359" width="12.5" style="115" customWidth="1"/>
    <col min="4360" max="4608" width="9" style="115"/>
    <col min="4609" max="4609" width="5.75" style="115" customWidth="1"/>
    <col min="4610" max="4610" width="23" style="115" customWidth="1"/>
    <col min="4611" max="4611" width="4.875" style="115" customWidth="1"/>
    <col min="4612" max="4615" width="12.5" style="115" customWidth="1"/>
    <col min="4616" max="4864" width="9" style="115"/>
    <col min="4865" max="4865" width="5.75" style="115" customWidth="1"/>
    <col min="4866" max="4866" width="23" style="115" customWidth="1"/>
    <col min="4867" max="4867" width="4.875" style="115" customWidth="1"/>
    <col min="4868" max="4871" width="12.5" style="115" customWidth="1"/>
    <col min="4872" max="5120" width="9" style="115"/>
    <col min="5121" max="5121" width="5.75" style="115" customWidth="1"/>
    <col min="5122" max="5122" width="23" style="115" customWidth="1"/>
    <col min="5123" max="5123" width="4.875" style="115" customWidth="1"/>
    <col min="5124" max="5127" width="12.5" style="115" customWidth="1"/>
    <col min="5128" max="5376" width="9" style="115"/>
    <col min="5377" max="5377" width="5.75" style="115" customWidth="1"/>
    <col min="5378" max="5378" width="23" style="115" customWidth="1"/>
    <col min="5379" max="5379" width="4.875" style="115" customWidth="1"/>
    <col min="5380" max="5383" width="12.5" style="115" customWidth="1"/>
    <col min="5384" max="5632" width="9" style="115"/>
    <col min="5633" max="5633" width="5.75" style="115" customWidth="1"/>
    <col min="5634" max="5634" width="23" style="115" customWidth="1"/>
    <col min="5635" max="5635" width="4.875" style="115" customWidth="1"/>
    <col min="5636" max="5639" width="12.5" style="115" customWidth="1"/>
    <col min="5640" max="5888" width="9" style="115"/>
    <col min="5889" max="5889" width="5.75" style="115" customWidth="1"/>
    <col min="5890" max="5890" width="23" style="115" customWidth="1"/>
    <col min="5891" max="5891" width="4.875" style="115" customWidth="1"/>
    <col min="5892" max="5895" width="12.5" style="115" customWidth="1"/>
    <col min="5896" max="6144" width="9" style="115"/>
    <col min="6145" max="6145" width="5.75" style="115" customWidth="1"/>
    <col min="6146" max="6146" width="23" style="115" customWidth="1"/>
    <col min="6147" max="6147" width="4.875" style="115" customWidth="1"/>
    <col min="6148" max="6151" width="12.5" style="115" customWidth="1"/>
    <col min="6152" max="6400" width="9" style="115"/>
    <col min="6401" max="6401" width="5.75" style="115" customWidth="1"/>
    <col min="6402" max="6402" width="23" style="115" customWidth="1"/>
    <col min="6403" max="6403" width="4.875" style="115" customWidth="1"/>
    <col min="6404" max="6407" width="12.5" style="115" customWidth="1"/>
    <col min="6408" max="6656" width="9" style="115"/>
    <col min="6657" max="6657" width="5.75" style="115" customWidth="1"/>
    <col min="6658" max="6658" width="23" style="115" customWidth="1"/>
    <col min="6659" max="6659" width="4.875" style="115" customWidth="1"/>
    <col min="6660" max="6663" width="12.5" style="115" customWidth="1"/>
    <col min="6664" max="6912" width="9" style="115"/>
    <col min="6913" max="6913" width="5.75" style="115" customWidth="1"/>
    <col min="6914" max="6914" width="23" style="115" customWidth="1"/>
    <col min="6915" max="6915" width="4.875" style="115" customWidth="1"/>
    <col min="6916" max="6919" width="12.5" style="115" customWidth="1"/>
    <col min="6920" max="7168" width="9" style="115"/>
    <col min="7169" max="7169" width="5.75" style="115" customWidth="1"/>
    <col min="7170" max="7170" width="23" style="115" customWidth="1"/>
    <col min="7171" max="7171" width="4.875" style="115" customWidth="1"/>
    <col min="7172" max="7175" width="12.5" style="115" customWidth="1"/>
    <col min="7176" max="7424" width="9" style="115"/>
    <col min="7425" max="7425" width="5.75" style="115" customWidth="1"/>
    <col min="7426" max="7426" width="23" style="115" customWidth="1"/>
    <col min="7427" max="7427" width="4.875" style="115" customWidth="1"/>
    <col min="7428" max="7431" width="12.5" style="115" customWidth="1"/>
    <col min="7432" max="7680" width="9" style="115"/>
    <col min="7681" max="7681" width="5.75" style="115" customWidth="1"/>
    <col min="7682" max="7682" width="23" style="115" customWidth="1"/>
    <col min="7683" max="7683" width="4.875" style="115" customWidth="1"/>
    <col min="7684" max="7687" width="12.5" style="115" customWidth="1"/>
    <col min="7688" max="7936" width="9" style="115"/>
    <col min="7937" max="7937" width="5.75" style="115" customWidth="1"/>
    <col min="7938" max="7938" width="23" style="115" customWidth="1"/>
    <col min="7939" max="7939" width="4.875" style="115" customWidth="1"/>
    <col min="7940" max="7943" width="12.5" style="115" customWidth="1"/>
    <col min="7944" max="8192" width="9" style="115"/>
    <col min="8193" max="8193" width="5.75" style="115" customWidth="1"/>
    <col min="8194" max="8194" width="23" style="115" customWidth="1"/>
    <col min="8195" max="8195" width="4.875" style="115" customWidth="1"/>
    <col min="8196" max="8199" width="12.5" style="115" customWidth="1"/>
    <col min="8200" max="8448" width="9" style="115"/>
    <col min="8449" max="8449" width="5.75" style="115" customWidth="1"/>
    <col min="8450" max="8450" width="23" style="115" customWidth="1"/>
    <col min="8451" max="8451" width="4.875" style="115" customWidth="1"/>
    <col min="8452" max="8455" width="12.5" style="115" customWidth="1"/>
    <col min="8456" max="8704" width="9" style="115"/>
    <col min="8705" max="8705" width="5.75" style="115" customWidth="1"/>
    <col min="8706" max="8706" width="23" style="115" customWidth="1"/>
    <col min="8707" max="8707" width="4.875" style="115" customWidth="1"/>
    <col min="8708" max="8711" width="12.5" style="115" customWidth="1"/>
    <col min="8712" max="8960" width="9" style="115"/>
    <col min="8961" max="8961" width="5.75" style="115" customWidth="1"/>
    <col min="8962" max="8962" width="23" style="115" customWidth="1"/>
    <col min="8963" max="8963" width="4.875" style="115" customWidth="1"/>
    <col min="8964" max="8967" width="12.5" style="115" customWidth="1"/>
    <col min="8968" max="9216" width="9" style="115"/>
    <col min="9217" max="9217" width="5.75" style="115" customWidth="1"/>
    <col min="9218" max="9218" width="23" style="115" customWidth="1"/>
    <col min="9219" max="9219" width="4.875" style="115" customWidth="1"/>
    <col min="9220" max="9223" width="12.5" style="115" customWidth="1"/>
    <col min="9224" max="9472" width="9" style="115"/>
    <col min="9473" max="9473" width="5.75" style="115" customWidth="1"/>
    <col min="9474" max="9474" width="23" style="115" customWidth="1"/>
    <col min="9475" max="9475" width="4.875" style="115" customWidth="1"/>
    <col min="9476" max="9479" width="12.5" style="115" customWidth="1"/>
    <col min="9480" max="9728" width="9" style="115"/>
    <col min="9729" max="9729" width="5.75" style="115" customWidth="1"/>
    <col min="9730" max="9730" width="23" style="115" customWidth="1"/>
    <col min="9731" max="9731" width="4.875" style="115" customWidth="1"/>
    <col min="9732" max="9735" width="12.5" style="115" customWidth="1"/>
    <col min="9736" max="9984" width="9" style="115"/>
    <col min="9985" max="9985" width="5.75" style="115" customWidth="1"/>
    <col min="9986" max="9986" width="23" style="115" customWidth="1"/>
    <col min="9987" max="9987" width="4.875" style="115" customWidth="1"/>
    <col min="9988" max="9991" width="12.5" style="115" customWidth="1"/>
    <col min="9992" max="10240" width="9" style="115"/>
    <col min="10241" max="10241" width="5.75" style="115" customWidth="1"/>
    <col min="10242" max="10242" width="23" style="115" customWidth="1"/>
    <col min="10243" max="10243" width="4.875" style="115" customWidth="1"/>
    <col min="10244" max="10247" width="12.5" style="115" customWidth="1"/>
    <col min="10248" max="10496" width="9" style="115"/>
    <col min="10497" max="10497" width="5.75" style="115" customWidth="1"/>
    <col min="10498" max="10498" width="23" style="115" customWidth="1"/>
    <col min="10499" max="10499" width="4.875" style="115" customWidth="1"/>
    <col min="10500" max="10503" width="12.5" style="115" customWidth="1"/>
    <col min="10504" max="10752" width="9" style="115"/>
    <col min="10753" max="10753" width="5.75" style="115" customWidth="1"/>
    <col min="10754" max="10754" width="23" style="115" customWidth="1"/>
    <col min="10755" max="10755" width="4.875" style="115" customWidth="1"/>
    <col min="10756" max="10759" width="12.5" style="115" customWidth="1"/>
    <col min="10760" max="11008" width="9" style="115"/>
    <col min="11009" max="11009" width="5.75" style="115" customWidth="1"/>
    <col min="11010" max="11010" width="23" style="115" customWidth="1"/>
    <col min="11011" max="11011" width="4.875" style="115" customWidth="1"/>
    <col min="11012" max="11015" width="12.5" style="115" customWidth="1"/>
    <col min="11016" max="11264" width="9" style="115"/>
    <col min="11265" max="11265" width="5.75" style="115" customWidth="1"/>
    <col min="11266" max="11266" width="23" style="115" customWidth="1"/>
    <col min="11267" max="11267" width="4.875" style="115" customWidth="1"/>
    <col min="11268" max="11271" width="12.5" style="115" customWidth="1"/>
    <col min="11272" max="11520" width="9" style="115"/>
    <col min="11521" max="11521" width="5.75" style="115" customWidth="1"/>
    <col min="11522" max="11522" width="23" style="115" customWidth="1"/>
    <col min="11523" max="11523" width="4.875" style="115" customWidth="1"/>
    <col min="11524" max="11527" width="12.5" style="115" customWidth="1"/>
    <col min="11528" max="11776" width="9" style="115"/>
    <col min="11777" max="11777" width="5.75" style="115" customWidth="1"/>
    <col min="11778" max="11778" width="23" style="115" customWidth="1"/>
    <col min="11779" max="11779" width="4.875" style="115" customWidth="1"/>
    <col min="11780" max="11783" width="12.5" style="115" customWidth="1"/>
    <col min="11784" max="12032" width="9" style="115"/>
    <col min="12033" max="12033" width="5.75" style="115" customWidth="1"/>
    <col min="12034" max="12034" width="23" style="115" customWidth="1"/>
    <col min="12035" max="12035" width="4.875" style="115" customWidth="1"/>
    <col min="12036" max="12039" width="12.5" style="115" customWidth="1"/>
    <col min="12040" max="12288" width="9" style="115"/>
    <col min="12289" max="12289" width="5.75" style="115" customWidth="1"/>
    <col min="12290" max="12290" width="23" style="115" customWidth="1"/>
    <col min="12291" max="12291" width="4.875" style="115" customWidth="1"/>
    <col min="12292" max="12295" width="12.5" style="115" customWidth="1"/>
    <col min="12296" max="12544" width="9" style="115"/>
    <col min="12545" max="12545" width="5.75" style="115" customWidth="1"/>
    <col min="12546" max="12546" width="23" style="115" customWidth="1"/>
    <col min="12547" max="12547" width="4.875" style="115" customWidth="1"/>
    <col min="12548" max="12551" width="12.5" style="115" customWidth="1"/>
    <col min="12552" max="12800" width="9" style="115"/>
    <col min="12801" max="12801" width="5.75" style="115" customWidth="1"/>
    <col min="12802" max="12802" width="23" style="115" customWidth="1"/>
    <col min="12803" max="12803" width="4.875" style="115" customWidth="1"/>
    <col min="12804" max="12807" width="12.5" style="115" customWidth="1"/>
    <col min="12808" max="13056" width="9" style="115"/>
    <col min="13057" max="13057" width="5.75" style="115" customWidth="1"/>
    <col min="13058" max="13058" width="23" style="115" customWidth="1"/>
    <col min="13059" max="13059" width="4.875" style="115" customWidth="1"/>
    <col min="13060" max="13063" width="12.5" style="115" customWidth="1"/>
    <col min="13064" max="13312" width="9" style="115"/>
    <col min="13313" max="13313" width="5.75" style="115" customWidth="1"/>
    <col min="13314" max="13314" width="23" style="115" customWidth="1"/>
    <col min="13315" max="13315" width="4.875" style="115" customWidth="1"/>
    <col min="13316" max="13319" width="12.5" style="115" customWidth="1"/>
    <col min="13320" max="13568" width="9" style="115"/>
    <col min="13569" max="13569" width="5.75" style="115" customWidth="1"/>
    <col min="13570" max="13570" width="23" style="115" customWidth="1"/>
    <col min="13571" max="13571" width="4.875" style="115" customWidth="1"/>
    <col min="13572" max="13575" width="12.5" style="115" customWidth="1"/>
    <col min="13576" max="13824" width="9" style="115"/>
    <col min="13825" max="13825" width="5.75" style="115" customWidth="1"/>
    <col min="13826" max="13826" width="23" style="115" customWidth="1"/>
    <col min="13827" max="13827" width="4.875" style="115" customWidth="1"/>
    <col min="13828" max="13831" width="12.5" style="115" customWidth="1"/>
    <col min="13832" max="14080" width="9" style="115"/>
    <col min="14081" max="14081" width="5.75" style="115" customWidth="1"/>
    <col min="14082" max="14082" width="23" style="115" customWidth="1"/>
    <col min="14083" max="14083" width="4.875" style="115" customWidth="1"/>
    <col min="14084" max="14087" width="12.5" style="115" customWidth="1"/>
    <col min="14088" max="14336" width="9" style="115"/>
    <col min="14337" max="14337" width="5.75" style="115" customWidth="1"/>
    <col min="14338" max="14338" width="23" style="115" customWidth="1"/>
    <col min="14339" max="14339" width="4.875" style="115" customWidth="1"/>
    <col min="14340" max="14343" width="12.5" style="115" customWidth="1"/>
    <col min="14344" max="14592" width="9" style="115"/>
    <col min="14593" max="14593" width="5.75" style="115" customWidth="1"/>
    <col min="14594" max="14594" width="23" style="115" customWidth="1"/>
    <col min="14595" max="14595" width="4.875" style="115" customWidth="1"/>
    <col min="14596" max="14599" width="12.5" style="115" customWidth="1"/>
    <col min="14600" max="14848" width="9" style="115"/>
    <col min="14849" max="14849" width="5.75" style="115" customWidth="1"/>
    <col min="14850" max="14850" width="23" style="115" customWidth="1"/>
    <col min="14851" max="14851" width="4.875" style="115" customWidth="1"/>
    <col min="14852" max="14855" width="12.5" style="115" customWidth="1"/>
    <col min="14856" max="15104" width="9" style="115"/>
    <col min="15105" max="15105" width="5.75" style="115" customWidth="1"/>
    <col min="15106" max="15106" width="23" style="115" customWidth="1"/>
    <col min="15107" max="15107" width="4.875" style="115" customWidth="1"/>
    <col min="15108" max="15111" width="12.5" style="115" customWidth="1"/>
    <col min="15112" max="15360" width="9" style="115"/>
    <col min="15361" max="15361" width="5.75" style="115" customWidth="1"/>
    <col min="15362" max="15362" width="23" style="115" customWidth="1"/>
    <col min="15363" max="15363" width="4.875" style="115" customWidth="1"/>
    <col min="15364" max="15367" width="12.5" style="115" customWidth="1"/>
    <col min="15368" max="15616" width="9" style="115"/>
    <col min="15617" max="15617" width="5.75" style="115" customWidth="1"/>
    <col min="15618" max="15618" width="23" style="115" customWidth="1"/>
    <col min="15619" max="15619" width="4.875" style="115" customWidth="1"/>
    <col min="15620" max="15623" width="12.5" style="115" customWidth="1"/>
    <col min="15624" max="15872" width="9" style="115"/>
    <col min="15873" max="15873" width="5.75" style="115" customWidth="1"/>
    <col min="15874" max="15874" width="23" style="115" customWidth="1"/>
    <col min="15875" max="15875" width="4.875" style="115" customWidth="1"/>
    <col min="15876" max="15879" width="12.5" style="115" customWidth="1"/>
    <col min="15880" max="16128" width="9" style="115"/>
    <col min="16129" max="16129" width="5.75" style="115" customWidth="1"/>
    <col min="16130" max="16130" width="23" style="115" customWidth="1"/>
    <col min="16131" max="16131" width="4.875" style="115" customWidth="1"/>
    <col min="16132" max="16135" width="12.5" style="115" customWidth="1"/>
    <col min="16136" max="16384" width="9" style="115"/>
  </cols>
  <sheetData>
    <row r="1" spans="1:11" s="99" customFormat="1" ht="14.25">
      <c r="A1" s="99" t="s">
        <v>74</v>
      </c>
      <c r="F1" s="100" t="s">
        <v>75</v>
      </c>
      <c r="G1" s="100"/>
    </row>
    <row r="2" spans="1:11" s="101" customFormat="1" ht="10.5" customHeight="1">
      <c r="F2" s="102"/>
      <c r="G2" s="102"/>
    </row>
    <row r="3" spans="1:11" s="101" customFormat="1" ht="18" customHeight="1">
      <c r="A3" s="103" t="s">
        <v>76</v>
      </c>
      <c r="B3" s="103"/>
      <c r="C3" s="104"/>
      <c r="D3" s="105" t="s">
        <v>52</v>
      </c>
      <c r="E3" s="106" t="s">
        <v>77</v>
      </c>
      <c r="F3" s="107"/>
      <c r="G3" s="107"/>
    </row>
    <row r="4" spans="1:11" s="101" customFormat="1" ht="18" customHeight="1">
      <c r="A4" s="108"/>
      <c r="B4" s="108"/>
      <c r="C4" s="109"/>
      <c r="D4" s="110"/>
      <c r="E4" s="111" t="s">
        <v>78</v>
      </c>
      <c r="F4" s="111" t="s">
        <v>57</v>
      </c>
      <c r="G4" s="112" t="s">
        <v>58</v>
      </c>
    </row>
    <row r="5" spans="1:11" ht="11.25" customHeight="1">
      <c r="D5" s="113"/>
      <c r="E5" s="114"/>
      <c r="F5" s="114"/>
    </row>
    <row r="6" spans="1:11" ht="15" customHeight="1">
      <c r="A6" s="116" t="s">
        <v>79</v>
      </c>
      <c r="B6" s="116"/>
      <c r="C6" s="116"/>
      <c r="D6" s="117">
        <v>141411</v>
      </c>
      <c r="E6" s="118">
        <v>332931</v>
      </c>
      <c r="F6" s="118">
        <v>163525</v>
      </c>
      <c r="G6" s="116">
        <v>169406</v>
      </c>
      <c r="H6" s="119"/>
      <c r="I6" s="119"/>
      <c r="J6" s="119"/>
      <c r="K6" s="119"/>
    </row>
    <row r="7" spans="1:11" ht="15" customHeight="1">
      <c r="D7" s="120"/>
      <c r="E7" s="121"/>
      <c r="F7" s="121"/>
      <c r="G7" s="122"/>
    </row>
    <row r="8" spans="1:11" ht="15" customHeight="1">
      <c r="B8" s="123" t="s">
        <v>80</v>
      </c>
      <c r="C8" s="123"/>
      <c r="D8" s="124">
        <v>41816</v>
      </c>
      <c r="E8" s="125">
        <v>94008</v>
      </c>
      <c r="F8" s="125">
        <v>46546</v>
      </c>
      <c r="G8" s="123">
        <v>47462</v>
      </c>
      <c r="H8" s="125"/>
    </row>
    <row r="9" spans="1:11" ht="15" customHeight="1">
      <c r="B9" s="126" t="s">
        <v>28</v>
      </c>
      <c r="C9" s="126"/>
      <c r="D9" s="127">
        <v>9370</v>
      </c>
      <c r="E9" s="128">
        <v>17843</v>
      </c>
      <c r="F9" s="128">
        <v>8926</v>
      </c>
      <c r="G9" s="126">
        <v>8917</v>
      </c>
    </row>
    <row r="10" spans="1:11" ht="15" customHeight="1">
      <c r="B10" s="126" t="s">
        <v>81</v>
      </c>
      <c r="C10" s="126"/>
      <c r="D10" s="127">
        <v>232</v>
      </c>
      <c r="E10" s="128">
        <v>765</v>
      </c>
      <c r="F10" s="128">
        <v>374</v>
      </c>
      <c r="G10" s="126">
        <v>391</v>
      </c>
    </row>
    <row r="11" spans="1:11" ht="15" customHeight="1">
      <c r="B11" s="126" t="s">
        <v>82</v>
      </c>
      <c r="C11" s="126"/>
      <c r="D11" s="127">
        <v>683</v>
      </c>
      <c r="E11" s="128">
        <v>1688</v>
      </c>
      <c r="F11" s="128">
        <v>805</v>
      </c>
      <c r="G11" s="126">
        <v>883</v>
      </c>
    </row>
    <row r="12" spans="1:11" ht="15" customHeight="1">
      <c r="B12" s="126" t="s">
        <v>83</v>
      </c>
      <c r="C12" s="126"/>
      <c r="D12" s="127">
        <v>1526</v>
      </c>
      <c r="E12" s="128">
        <v>3539</v>
      </c>
      <c r="F12" s="128">
        <v>1769</v>
      </c>
      <c r="G12" s="126">
        <v>1770</v>
      </c>
    </row>
    <row r="13" spans="1:11" ht="15" customHeight="1">
      <c r="B13" s="126" t="s">
        <v>84</v>
      </c>
      <c r="C13" s="126"/>
      <c r="D13" s="127">
        <v>95</v>
      </c>
      <c r="E13" s="128">
        <v>246</v>
      </c>
      <c r="F13" s="128">
        <v>131</v>
      </c>
      <c r="G13" s="126">
        <v>115</v>
      </c>
    </row>
    <row r="14" spans="1:11" ht="15" customHeight="1">
      <c r="B14" s="126" t="s">
        <v>85</v>
      </c>
      <c r="C14" s="126"/>
      <c r="D14" s="127">
        <v>152</v>
      </c>
      <c r="E14" s="128">
        <v>384</v>
      </c>
      <c r="F14" s="128">
        <v>162</v>
      </c>
      <c r="G14" s="126">
        <v>222</v>
      </c>
    </row>
    <row r="15" spans="1:11" ht="15" customHeight="1">
      <c r="B15" s="126" t="s">
        <v>86</v>
      </c>
      <c r="C15" s="126"/>
      <c r="D15" s="127">
        <v>88</v>
      </c>
      <c r="E15" s="128">
        <v>253</v>
      </c>
      <c r="F15" s="128">
        <v>115</v>
      </c>
      <c r="G15" s="126">
        <v>138</v>
      </c>
    </row>
    <row r="16" spans="1:11" ht="15" customHeight="1">
      <c r="B16" s="126" t="s">
        <v>87</v>
      </c>
      <c r="C16" s="126"/>
      <c r="D16" s="127">
        <v>160</v>
      </c>
      <c r="E16" s="128">
        <v>367</v>
      </c>
      <c r="F16" s="128">
        <v>164</v>
      </c>
      <c r="G16" s="126">
        <v>203</v>
      </c>
    </row>
    <row r="17" spans="2:7" ht="15" customHeight="1">
      <c r="B17" s="126" t="s">
        <v>88</v>
      </c>
      <c r="C17" s="126"/>
      <c r="D17" s="127">
        <v>16</v>
      </c>
      <c r="E17" s="128">
        <v>47</v>
      </c>
      <c r="F17" s="128">
        <v>23</v>
      </c>
      <c r="G17" s="126">
        <v>24</v>
      </c>
    </row>
    <row r="18" spans="2:7" ht="15" customHeight="1">
      <c r="B18" s="126" t="s">
        <v>89</v>
      </c>
      <c r="C18" s="126"/>
      <c r="D18" s="127">
        <v>1682</v>
      </c>
      <c r="E18" s="128">
        <v>3330</v>
      </c>
      <c r="F18" s="128">
        <v>1668</v>
      </c>
      <c r="G18" s="126">
        <v>1662</v>
      </c>
    </row>
    <row r="19" spans="2:7" ht="15" customHeight="1">
      <c r="B19" s="126" t="s">
        <v>90</v>
      </c>
      <c r="C19" s="126"/>
      <c r="D19" s="127">
        <v>1009</v>
      </c>
      <c r="E19" s="128">
        <v>1952</v>
      </c>
      <c r="F19" s="128">
        <v>985</v>
      </c>
      <c r="G19" s="126">
        <v>967</v>
      </c>
    </row>
    <row r="20" spans="2:7" ht="15" customHeight="1">
      <c r="B20" s="126" t="s">
        <v>91</v>
      </c>
      <c r="C20" s="126"/>
      <c r="D20" s="127">
        <v>803</v>
      </c>
      <c r="E20" s="128">
        <v>1455</v>
      </c>
      <c r="F20" s="128">
        <v>769</v>
      </c>
      <c r="G20" s="126">
        <v>686</v>
      </c>
    </row>
    <row r="21" spans="2:7" ht="15" customHeight="1">
      <c r="B21" s="126" t="s">
        <v>92</v>
      </c>
      <c r="C21" s="126"/>
      <c r="D21" s="127">
        <v>888</v>
      </c>
      <c r="E21" s="128">
        <v>2120</v>
      </c>
      <c r="F21" s="128">
        <v>1072</v>
      </c>
      <c r="G21" s="126">
        <v>1048</v>
      </c>
    </row>
    <row r="22" spans="2:7" ht="15" customHeight="1">
      <c r="B22" s="126" t="s">
        <v>93</v>
      </c>
      <c r="C22" s="126"/>
      <c r="D22" s="127">
        <v>1620</v>
      </c>
      <c r="E22" s="128">
        <v>3628</v>
      </c>
      <c r="F22" s="128">
        <v>1756</v>
      </c>
      <c r="G22" s="126">
        <v>1872</v>
      </c>
    </row>
    <row r="23" spans="2:7" ht="15" customHeight="1">
      <c r="B23" s="126" t="s">
        <v>94</v>
      </c>
      <c r="C23" s="126"/>
      <c r="D23" s="127">
        <v>792</v>
      </c>
      <c r="E23" s="128">
        <v>1837</v>
      </c>
      <c r="F23" s="128">
        <v>929</v>
      </c>
      <c r="G23" s="126">
        <v>908</v>
      </c>
    </row>
    <row r="24" spans="2:7" ht="15" customHeight="1">
      <c r="B24" s="126" t="s">
        <v>95</v>
      </c>
      <c r="C24" s="126"/>
      <c r="D24" s="127">
        <v>28</v>
      </c>
      <c r="E24" s="128">
        <v>82</v>
      </c>
      <c r="F24" s="128">
        <v>38</v>
      </c>
      <c r="G24" s="126">
        <v>44</v>
      </c>
    </row>
    <row r="25" spans="2:7" ht="15" customHeight="1">
      <c r="B25" s="126" t="s">
        <v>96</v>
      </c>
      <c r="C25" s="126"/>
      <c r="D25" s="127">
        <v>36</v>
      </c>
      <c r="E25" s="128">
        <v>76</v>
      </c>
      <c r="F25" s="128">
        <v>45</v>
      </c>
      <c r="G25" s="126">
        <v>31</v>
      </c>
    </row>
    <row r="26" spans="2:7" ht="15" customHeight="1">
      <c r="B26" s="126" t="s">
        <v>97</v>
      </c>
      <c r="C26" s="126"/>
      <c r="D26" s="127">
        <v>87</v>
      </c>
      <c r="E26" s="128">
        <v>265</v>
      </c>
      <c r="F26" s="128">
        <v>131</v>
      </c>
      <c r="G26" s="126">
        <v>134</v>
      </c>
    </row>
    <row r="27" spans="2:7" ht="15" customHeight="1">
      <c r="B27" s="126" t="s">
        <v>98</v>
      </c>
      <c r="C27" s="126"/>
      <c r="D27" s="127">
        <v>1637</v>
      </c>
      <c r="E27" s="128">
        <v>3595</v>
      </c>
      <c r="F27" s="128">
        <v>1778</v>
      </c>
      <c r="G27" s="126">
        <v>1817</v>
      </c>
    </row>
    <row r="28" spans="2:7" ht="15" customHeight="1">
      <c r="B28" s="126" t="s">
        <v>99</v>
      </c>
      <c r="C28" s="126"/>
      <c r="D28" s="127">
        <v>497</v>
      </c>
      <c r="E28" s="128">
        <v>995</v>
      </c>
      <c r="F28" s="128">
        <v>513</v>
      </c>
      <c r="G28" s="126">
        <v>482</v>
      </c>
    </row>
    <row r="29" spans="2:7" ht="15" customHeight="1">
      <c r="B29" s="126" t="s">
        <v>100</v>
      </c>
      <c r="C29" s="126"/>
      <c r="D29" s="127">
        <v>510</v>
      </c>
      <c r="E29" s="128">
        <v>1042</v>
      </c>
      <c r="F29" s="128">
        <v>594</v>
      </c>
      <c r="G29" s="126">
        <v>448</v>
      </c>
    </row>
    <row r="30" spans="2:7" ht="15" customHeight="1">
      <c r="B30" s="126" t="s">
        <v>101</v>
      </c>
      <c r="C30" s="126"/>
      <c r="D30" s="127">
        <v>102</v>
      </c>
      <c r="E30" s="128">
        <v>251</v>
      </c>
      <c r="F30" s="128">
        <v>110</v>
      </c>
      <c r="G30" s="126">
        <v>141</v>
      </c>
    </row>
    <row r="31" spans="2:7" ht="15" customHeight="1">
      <c r="B31" s="126" t="s">
        <v>102</v>
      </c>
      <c r="C31" s="126"/>
      <c r="D31" s="127">
        <v>69</v>
      </c>
      <c r="E31" s="128">
        <v>450</v>
      </c>
      <c r="F31" s="128">
        <v>177</v>
      </c>
      <c r="G31" s="126">
        <v>273</v>
      </c>
    </row>
    <row r="32" spans="2:7" ht="15" customHeight="1">
      <c r="B32" s="126" t="s">
        <v>103</v>
      </c>
      <c r="C32" s="126"/>
      <c r="D32" s="127">
        <v>59</v>
      </c>
      <c r="E32" s="128">
        <v>169</v>
      </c>
      <c r="F32" s="128">
        <v>85</v>
      </c>
      <c r="G32" s="126">
        <v>84</v>
      </c>
    </row>
    <row r="33" spans="2:7" ht="15" customHeight="1">
      <c r="B33" s="126" t="s">
        <v>104</v>
      </c>
      <c r="C33" s="126"/>
      <c r="D33" s="127">
        <v>519</v>
      </c>
      <c r="E33" s="128">
        <v>1346</v>
      </c>
      <c r="F33" s="128">
        <v>660</v>
      </c>
      <c r="G33" s="126">
        <v>686</v>
      </c>
    </row>
    <row r="34" spans="2:7" ht="15" customHeight="1">
      <c r="B34" s="126" t="s">
        <v>105</v>
      </c>
      <c r="C34" s="126"/>
      <c r="D34" s="127">
        <v>99</v>
      </c>
      <c r="E34" s="128">
        <v>217</v>
      </c>
      <c r="F34" s="128">
        <v>103</v>
      </c>
      <c r="G34" s="126">
        <v>114</v>
      </c>
    </row>
    <row r="35" spans="2:7" ht="15" customHeight="1">
      <c r="B35" s="126" t="s">
        <v>106</v>
      </c>
      <c r="C35" s="126"/>
      <c r="D35" s="127">
        <v>855</v>
      </c>
      <c r="E35" s="128">
        <v>2045</v>
      </c>
      <c r="F35" s="128">
        <v>1050</v>
      </c>
      <c r="G35" s="126">
        <v>995</v>
      </c>
    </row>
    <row r="36" spans="2:7" ht="15" customHeight="1">
      <c r="B36" s="126" t="s">
        <v>107</v>
      </c>
      <c r="C36" s="126"/>
      <c r="D36" s="127">
        <v>496</v>
      </c>
      <c r="E36" s="128">
        <v>1511</v>
      </c>
      <c r="F36" s="128">
        <v>726</v>
      </c>
      <c r="G36" s="126">
        <v>785</v>
      </c>
    </row>
    <row r="37" spans="2:7" ht="15" customHeight="1">
      <c r="B37" s="126" t="s">
        <v>108</v>
      </c>
      <c r="C37" s="126"/>
      <c r="D37" s="127">
        <v>85</v>
      </c>
      <c r="E37" s="128">
        <v>251</v>
      </c>
      <c r="F37" s="128">
        <v>117</v>
      </c>
      <c r="G37" s="126">
        <v>134</v>
      </c>
    </row>
    <row r="38" spans="2:7" ht="15" customHeight="1">
      <c r="B38" s="126" t="s">
        <v>109</v>
      </c>
      <c r="C38" s="126"/>
      <c r="D38" s="127">
        <v>47</v>
      </c>
      <c r="E38" s="128">
        <v>157</v>
      </c>
      <c r="F38" s="128">
        <v>80</v>
      </c>
      <c r="G38" s="126">
        <v>77</v>
      </c>
    </row>
    <row r="39" spans="2:7" ht="15" customHeight="1">
      <c r="B39" s="126" t="s">
        <v>110</v>
      </c>
      <c r="C39" s="126"/>
      <c r="D39" s="127">
        <v>38</v>
      </c>
      <c r="E39" s="128">
        <v>103</v>
      </c>
      <c r="F39" s="128">
        <v>54</v>
      </c>
      <c r="G39" s="126">
        <v>49</v>
      </c>
    </row>
    <row r="40" spans="2:7" ht="15" customHeight="1">
      <c r="B40" s="126" t="s">
        <v>111</v>
      </c>
      <c r="C40" s="126"/>
      <c r="D40" s="127">
        <v>135</v>
      </c>
      <c r="E40" s="128">
        <v>389</v>
      </c>
      <c r="F40" s="128">
        <v>174</v>
      </c>
      <c r="G40" s="126">
        <v>215</v>
      </c>
    </row>
    <row r="41" spans="2:7" ht="15" customHeight="1">
      <c r="B41" s="126" t="s">
        <v>112</v>
      </c>
      <c r="C41" s="126"/>
      <c r="D41" s="127">
        <v>85</v>
      </c>
      <c r="E41" s="128">
        <v>265</v>
      </c>
      <c r="F41" s="128">
        <v>127</v>
      </c>
      <c r="G41" s="126">
        <v>138</v>
      </c>
    </row>
    <row r="42" spans="2:7" ht="15" customHeight="1">
      <c r="B42" s="126" t="s">
        <v>113</v>
      </c>
      <c r="C42" s="126"/>
      <c r="D42" s="127">
        <v>84</v>
      </c>
      <c r="E42" s="128">
        <v>312</v>
      </c>
      <c r="F42" s="128">
        <v>142</v>
      </c>
      <c r="G42" s="126">
        <v>170</v>
      </c>
    </row>
    <row r="43" spans="2:7" ht="15" customHeight="1">
      <c r="B43" s="126" t="s">
        <v>114</v>
      </c>
      <c r="C43" s="126"/>
      <c r="D43" s="127">
        <v>58</v>
      </c>
      <c r="E43" s="128">
        <v>181</v>
      </c>
      <c r="F43" s="128">
        <v>90</v>
      </c>
      <c r="G43" s="126">
        <v>91</v>
      </c>
    </row>
    <row r="44" spans="2:7" ht="15" customHeight="1">
      <c r="B44" s="126" t="s">
        <v>115</v>
      </c>
      <c r="C44" s="126"/>
      <c r="D44" s="127">
        <v>169</v>
      </c>
      <c r="E44" s="128">
        <v>516</v>
      </c>
      <c r="F44" s="128">
        <v>254</v>
      </c>
      <c r="G44" s="126">
        <v>262</v>
      </c>
    </row>
    <row r="45" spans="2:7" ht="15" customHeight="1">
      <c r="B45" s="126" t="s">
        <v>116</v>
      </c>
      <c r="C45" s="126"/>
      <c r="D45" s="127">
        <v>100</v>
      </c>
      <c r="E45" s="128">
        <v>513</v>
      </c>
      <c r="F45" s="128">
        <v>231</v>
      </c>
      <c r="G45" s="126">
        <v>282</v>
      </c>
    </row>
    <row r="46" spans="2:7" ht="15" customHeight="1">
      <c r="B46" s="126" t="s">
        <v>117</v>
      </c>
      <c r="C46" s="126"/>
      <c r="D46" s="127">
        <v>771</v>
      </c>
      <c r="E46" s="128">
        <v>1911</v>
      </c>
      <c r="F46" s="128">
        <v>951</v>
      </c>
      <c r="G46" s="126">
        <v>960</v>
      </c>
    </row>
    <row r="47" spans="2:7" ht="15" customHeight="1">
      <c r="B47" s="126" t="s">
        <v>118</v>
      </c>
      <c r="C47" s="126"/>
      <c r="D47" s="127">
        <v>2393</v>
      </c>
      <c r="E47" s="128">
        <v>5644</v>
      </c>
      <c r="F47" s="128">
        <v>2829</v>
      </c>
      <c r="G47" s="126">
        <v>2815</v>
      </c>
    </row>
    <row r="48" spans="2:7" ht="15" customHeight="1">
      <c r="B48" s="126" t="s">
        <v>119</v>
      </c>
      <c r="C48" s="126"/>
      <c r="D48" s="127">
        <v>84</v>
      </c>
      <c r="E48" s="128">
        <v>235</v>
      </c>
      <c r="F48" s="128">
        <v>116</v>
      </c>
      <c r="G48" s="126">
        <v>119</v>
      </c>
    </row>
    <row r="49" spans="1:7" ht="15" customHeight="1">
      <c r="B49" s="126" t="s">
        <v>120</v>
      </c>
      <c r="C49" s="126"/>
      <c r="D49" s="127">
        <v>80</v>
      </c>
      <c r="E49" s="128">
        <v>242</v>
      </c>
      <c r="F49" s="128">
        <v>131</v>
      </c>
      <c r="G49" s="126">
        <v>111</v>
      </c>
    </row>
    <row r="50" spans="1:7" ht="15" customHeight="1">
      <c r="B50" s="126" t="s">
        <v>121</v>
      </c>
      <c r="C50" s="126"/>
      <c r="D50" s="127">
        <v>65</v>
      </c>
      <c r="E50" s="128">
        <v>193</v>
      </c>
      <c r="F50" s="128">
        <v>96</v>
      </c>
      <c r="G50" s="126">
        <v>97</v>
      </c>
    </row>
    <row r="51" spans="1:7" ht="15" customHeight="1">
      <c r="B51" s="126" t="s">
        <v>122</v>
      </c>
      <c r="C51" s="126"/>
      <c r="D51" s="127">
        <v>50</v>
      </c>
      <c r="E51" s="128">
        <v>138</v>
      </c>
      <c r="F51" s="128">
        <v>68</v>
      </c>
      <c r="G51" s="126">
        <v>70</v>
      </c>
    </row>
    <row r="52" spans="1:7" ht="15" customHeight="1">
      <c r="A52" s="129"/>
      <c r="B52" s="130" t="s">
        <v>123</v>
      </c>
      <c r="C52" s="130"/>
      <c r="D52" s="131">
        <v>16</v>
      </c>
      <c r="E52" s="130">
        <v>64</v>
      </c>
      <c r="F52" s="130">
        <v>27</v>
      </c>
      <c r="G52" s="130">
        <v>37</v>
      </c>
    </row>
    <row r="53" spans="1:7" ht="15" customHeight="1">
      <c r="A53" s="114"/>
      <c r="B53" s="128" t="s">
        <v>124</v>
      </c>
      <c r="C53" s="128"/>
      <c r="D53" s="127">
        <v>1816</v>
      </c>
      <c r="E53" s="128">
        <v>4466</v>
      </c>
      <c r="F53" s="128">
        <v>2198</v>
      </c>
      <c r="G53" s="128">
        <v>2268</v>
      </c>
    </row>
    <row r="54" spans="1:7" ht="15" customHeight="1">
      <c r="A54" s="114"/>
      <c r="B54" s="128" t="s">
        <v>125</v>
      </c>
      <c r="C54" s="128"/>
      <c r="D54" s="127">
        <v>846</v>
      </c>
      <c r="E54" s="128">
        <v>1542</v>
      </c>
      <c r="F54" s="128">
        <v>805</v>
      </c>
      <c r="G54" s="128">
        <v>737</v>
      </c>
    </row>
    <row r="55" spans="1:7" ht="15" customHeight="1">
      <c r="A55" s="114"/>
      <c r="B55" s="128" t="s">
        <v>126</v>
      </c>
      <c r="C55" s="128"/>
      <c r="D55" s="127">
        <v>3543</v>
      </c>
      <c r="E55" s="128">
        <v>7404</v>
      </c>
      <c r="F55" s="128">
        <v>3615</v>
      </c>
      <c r="G55" s="128">
        <v>3789</v>
      </c>
    </row>
    <row r="56" spans="1:7" ht="15" customHeight="1">
      <c r="A56" s="114"/>
      <c r="B56" s="128" t="s">
        <v>127</v>
      </c>
      <c r="C56" s="128"/>
      <c r="D56" s="127">
        <v>1416</v>
      </c>
      <c r="E56" s="128">
        <v>2746</v>
      </c>
      <c r="F56" s="128">
        <v>1379</v>
      </c>
      <c r="G56" s="128">
        <v>1367</v>
      </c>
    </row>
    <row r="57" spans="1:7" ht="15" customHeight="1">
      <c r="A57" s="114"/>
      <c r="B57" s="128" t="s">
        <v>128</v>
      </c>
      <c r="C57" s="128"/>
      <c r="D57" s="127">
        <v>12</v>
      </c>
      <c r="E57" s="128">
        <v>43</v>
      </c>
      <c r="F57" s="128">
        <v>21</v>
      </c>
      <c r="G57" s="128">
        <v>22</v>
      </c>
    </row>
    <row r="58" spans="1:7" ht="15" customHeight="1">
      <c r="A58" s="114"/>
      <c r="B58" s="128" t="s">
        <v>129</v>
      </c>
      <c r="C58" s="128"/>
      <c r="D58" s="127">
        <v>4883</v>
      </c>
      <c r="E58" s="128">
        <v>12588</v>
      </c>
      <c r="F58" s="128">
        <v>6116</v>
      </c>
      <c r="G58" s="128">
        <v>6472</v>
      </c>
    </row>
    <row r="59" spans="1:7" ht="15" customHeight="1">
      <c r="A59" s="114"/>
      <c r="B59" s="128" t="s">
        <v>130</v>
      </c>
      <c r="C59" s="128"/>
      <c r="D59" s="127">
        <v>540</v>
      </c>
      <c r="E59" s="128">
        <v>1403</v>
      </c>
      <c r="F59" s="128">
        <v>682</v>
      </c>
      <c r="G59" s="128">
        <v>721</v>
      </c>
    </row>
    <row r="60" spans="1:7" ht="15" customHeight="1">
      <c r="A60" s="114"/>
      <c r="B60" s="128" t="s">
        <v>131</v>
      </c>
      <c r="C60" s="128"/>
      <c r="D60" s="127">
        <v>310</v>
      </c>
      <c r="E60" s="128">
        <v>933</v>
      </c>
      <c r="F60" s="128">
        <v>450</v>
      </c>
      <c r="G60" s="128">
        <v>483</v>
      </c>
    </row>
    <row r="61" spans="1:7" ht="15" customHeight="1">
      <c r="A61" s="114"/>
      <c r="B61" s="128" t="s">
        <v>132</v>
      </c>
      <c r="C61" s="128"/>
      <c r="D61" s="127">
        <v>80</v>
      </c>
      <c r="E61" s="128">
        <v>271</v>
      </c>
      <c r="F61" s="128">
        <v>135</v>
      </c>
      <c r="G61" s="128">
        <v>136</v>
      </c>
    </row>
    <row r="62" spans="1:7" ht="15" customHeight="1">
      <c r="A62" s="114"/>
      <c r="B62" s="128"/>
      <c r="C62" s="128"/>
      <c r="D62" s="127"/>
      <c r="E62" s="128"/>
      <c r="F62" s="128"/>
      <c r="G62" s="128"/>
    </row>
    <row r="63" spans="1:7" ht="15" customHeight="1">
      <c r="A63" s="114"/>
      <c r="B63" s="125" t="s">
        <v>133</v>
      </c>
      <c r="C63" s="125"/>
      <c r="D63" s="124">
        <v>34438</v>
      </c>
      <c r="E63" s="125">
        <v>83176</v>
      </c>
      <c r="F63" s="125">
        <v>40665</v>
      </c>
      <c r="G63" s="125">
        <v>42511</v>
      </c>
    </row>
    <row r="64" spans="1:7" ht="15" customHeight="1">
      <c r="A64" s="114"/>
      <c r="B64" s="128" t="s">
        <v>134</v>
      </c>
      <c r="C64" s="128"/>
      <c r="D64" s="127">
        <v>991</v>
      </c>
      <c r="E64" s="128">
        <v>2461</v>
      </c>
      <c r="F64" s="128">
        <v>1186</v>
      </c>
      <c r="G64" s="128">
        <v>1275</v>
      </c>
    </row>
    <row r="65" spans="1:7" ht="15" customHeight="1">
      <c r="A65" s="114"/>
      <c r="B65" s="128" t="s">
        <v>135</v>
      </c>
      <c r="C65" s="128"/>
      <c r="D65" s="127">
        <v>45</v>
      </c>
      <c r="E65" s="128">
        <v>112</v>
      </c>
      <c r="F65" s="128">
        <v>58</v>
      </c>
      <c r="G65" s="128">
        <v>54</v>
      </c>
    </row>
    <row r="66" spans="1:7" ht="15" customHeight="1">
      <c r="A66" s="114"/>
      <c r="B66" s="128" t="s">
        <v>136</v>
      </c>
      <c r="C66" s="128"/>
      <c r="D66" s="127">
        <v>184</v>
      </c>
      <c r="E66" s="128">
        <v>404</v>
      </c>
      <c r="F66" s="128">
        <v>185</v>
      </c>
      <c r="G66" s="128">
        <v>219</v>
      </c>
    </row>
    <row r="67" spans="1:7" ht="15" customHeight="1">
      <c r="A67" s="114"/>
      <c r="B67" s="128" t="s">
        <v>137</v>
      </c>
      <c r="C67" s="128"/>
      <c r="D67" s="127">
        <v>547</v>
      </c>
      <c r="E67" s="128">
        <v>1222</v>
      </c>
      <c r="F67" s="128">
        <v>586</v>
      </c>
      <c r="G67" s="128">
        <v>636</v>
      </c>
    </row>
    <row r="68" spans="1:7" ht="15" customHeight="1">
      <c r="A68" s="114"/>
      <c r="B68" s="128" t="s">
        <v>138</v>
      </c>
      <c r="C68" s="128"/>
      <c r="D68" s="127">
        <v>110</v>
      </c>
      <c r="E68" s="128">
        <v>276</v>
      </c>
      <c r="F68" s="128">
        <v>143</v>
      </c>
      <c r="G68" s="128">
        <v>133</v>
      </c>
    </row>
    <row r="69" spans="1:7" ht="15" customHeight="1">
      <c r="A69" s="114"/>
      <c r="B69" s="128" t="s">
        <v>139</v>
      </c>
      <c r="C69" s="128"/>
      <c r="D69" s="127">
        <v>1099</v>
      </c>
      <c r="E69" s="128">
        <v>2467</v>
      </c>
      <c r="F69" s="128">
        <v>1286</v>
      </c>
      <c r="G69" s="128">
        <v>1181</v>
      </c>
    </row>
    <row r="70" spans="1:7" ht="15" customHeight="1">
      <c r="A70" s="114"/>
      <c r="B70" s="128" t="s">
        <v>31</v>
      </c>
      <c r="C70" s="128"/>
      <c r="D70" s="127">
        <v>7468</v>
      </c>
      <c r="E70" s="128">
        <v>16853</v>
      </c>
      <c r="F70" s="128">
        <v>8250</v>
      </c>
      <c r="G70" s="128">
        <v>8603</v>
      </c>
    </row>
    <row r="71" spans="1:7" ht="15" customHeight="1">
      <c r="A71" s="114"/>
      <c r="B71" s="128" t="s">
        <v>140</v>
      </c>
      <c r="C71" s="128"/>
      <c r="D71" s="127">
        <v>2206</v>
      </c>
      <c r="E71" s="128">
        <v>5247</v>
      </c>
      <c r="F71" s="128">
        <v>2547</v>
      </c>
      <c r="G71" s="128">
        <v>2700</v>
      </c>
    </row>
    <row r="72" spans="1:7" ht="15" customHeight="1">
      <c r="A72" s="114"/>
      <c r="B72" s="128" t="s">
        <v>141</v>
      </c>
      <c r="C72" s="128"/>
      <c r="D72" s="127">
        <v>363</v>
      </c>
      <c r="E72" s="128">
        <v>735</v>
      </c>
      <c r="F72" s="128">
        <v>373</v>
      </c>
      <c r="G72" s="128">
        <v>362</v>
      </c>
    </row>
    <row r="73" spans="1:7" ht="15" customHeight="1">
      <c r="A73" s="114"/>
      <c r="B73" s="128" t="s">
        <v>142</v>
      </c>
      <c r="C73" s="128"/>
      <c r="D73" s="127">
        <v>3058</v>
      </c>
      <c r="E73" s="128">
        <v>7115</v>
      </c>
      <c r="F73" s="128">
        <v>3478</v>
      </c>
      <c r="G73" s="128">
        <v>3637</v>
      </c>
    </row>
    <row r="74" spans="1:7" ht="15" customHeight="1">
      <c r="A74" s="114"/>
      <c r="B74" s="128" t="s">
        <v>143</v>
      </c>
      <c r="C74" s="128"/>
      <c r="D74" s="127">
        <v>210</v>
      </c>
      <c r="E74" s="128">
        <v>490</v>
      </c>
      <c r="F74" s="128">
        <v>236</v>
      </c>
      <c r="G74" s="128">
        <v>254</v>
      </c>
    </row>
    <row r="75" spans="1:7" ht="15" customHeight="1">
      <c r="A75" s="114"/>
      <c r="B75" s="128" t="s">
        <v>144</v>
      </c>
      <c r="C75" s="128"/>
      <c r="D75" s="127">
        <v>880</v>
      </c>
      <c r="E75" s="128">
        <v>2098</v>
      </c>
      <c r="F75" s="128">
        <v>1035</v>
      </c>
      <c r="G75" s="128">
        <v>1063</v>
      </c>
    </row>
    <row r="76" spans="1:7" ht="15" customHeight="1">
      <c r="A76" s="114"/>
      <c r="B76" s="128" t="s">
        <v>145</v>
      </c>
      <c r="C76" s="128"/>
      <c r="D76" s="127">
        <v>180</v>
      </c>
      <c r="E76" s="128">
        <v>483</v>
      </c>
      <c r="F76" s="128">
        <v>260</v>
      </c>
      <c r="G76" s="128">
        <v>223</v>
      </c>
    </row>
    <row r="77" spans="1:7" ht="15" customHeight="1">
      <c r="A77" s="114"/>
      <c r="B77" s="128" t="s">
        <v>146</v>
      </c>
      <c r="C77" s="128"/>
      <c r="D77" s="127">
        <v>339</v>
      </c>
      <c r="E77" s="128">
        <v>856</v>
      </c>
      <c r="F77" s="128">
        <v>421</v>
      </c>
      <c r="G77" s="128">
        <v>435</v>
      </c>
    </row>
    <row r="78" spans="1:7" ht="15" customHeight="1">
      <c r="A78" s="114"/>
      <c r="B78" s="128" t="s">
        <v>147</v>
      </c>
      <c r="C78" s="128"/>
      <c r="D78" s="127">
        <v>57</v>
      </c>
      <c r="E78" s="128">
        <v>143</v>
      </c>
      <c r="F78" s="128">
        <v>75</v>
      </c>
      <c r="G78" s="128">
        <v>68</v>
      </c>
    </row>
    <row r="79" spans="1:7" ht="15" customHeight="1">
      <c r="A79" s="114"/>
      <c r="B79" s="128" t="s">
        <v>148</v>
      </c>
      <c r="C79" s="128"/>
      <c r="D79" s="127">
        <v>588</v>
      </c>
      <c r="E79" s="128">
        <v>1374</v>
      </c>
      <c r="F79" s="128">
        <v>686</v>
      </c>
      <c r="G79" s="128">
        <v>688</v>
      </c>
    </row>
    <row r="80" spans="1:7" ht="15" customHeight="1">
      <c r="A80" s="114"/>
      <c r="B80" s="128" t="s">
        <v>149</v>
      </c>
      <c r="C80" s="128"/>
      <c r="D80" s="127">
        <v>78</v>
      </c>
      <c r="E80" s="128">
        <v>341</v>
      </c>
      <c r="F80" s="128">
        <v>125</v>
      </c>
      <c r="G80" s="128">
        <v>216</v>
      </c>
    </row>
    <row r="81" spans="1:7" ht="15" customHeight="1">
      <c r="A81" s="114"/>
      <c r="B81" s="128" t="s">
        <v>150</v>
      </c>
      <c r="C81" s="128"/>
      <c r="D81" s="127">
        <v>1329</v>
      </c>
      <c r="E81" s="128">
        <v>3187</v>
      </c>
      <c r="F81" s="128">
        <v>1525</v>
      </c>
      <c r="G81" s="128">
        <v>1662</v>
      </c>
    </row>
    <row r="82" spans="1:7" ht="15" customHeight="1">
      <c r="A82" s="114"/>
      <c r="B82" s="128" t="s">
        <v>151</v>
      </c>
      <c r="C82" s="128"/>
      <c r="D82" s="127">
        <v>631</v>
      </c>
      <c r="E82" s="128">
        <v>1328</v>
      </c>
      <c r="F82" s="128">
        <v>614</v>
      </c>
      <c r="G82" s="128">
        <v>714</v>
      </c>
    </row>
    <row r="83" spans="1:7" ht="15" customHeight="1">
      <c r="A83" s="114"/>
      <c r="B83" s="128" t="s">
        <v>152</v>
      </c>
      <c r="C83" s="128"/>
      <c r="D83" s="127">
        <v>296</v>
      </c>
      <c r="E83" s="128">
        <v>673</v>
      </c>
      <c r="F83" s="128">
        <v>314</v>
      </c>
      <c r="G83" s="128">
        <v>359</v>
      </c>
    </row>
    <row r="84" spans="1:7" ht="15" customHeight="1">
      <c r="A84" s="114"/>
      <c r="B84" s="128" t="s">
        <v>153</v>
      </c>
      <c r="C84" s="128"/>
      <c r="D84" s="127">
        <v>514</v>
      </c>
      <c r="E84" s="128">
        <v>1259</v>
      </c>
      <c r="F84" s="128">
        <v>610</v>
      </c>
      <c r="G84" s="128">
        <v>649</v>
      </c>
    </row>
    <row r="85" spans="1:7" ht="15" customHeight="1">
      <c r="A85" s="114"/>
      <c r="B85" s="128" t="s">
        <v>154</v>
      </c>
      <c r="C85" s="128"/>
      <c r="D85" s="127">
        <v>172</v>
      </c>
      <c r="E85" s="128">
        <v>546</v>
      </c>
      <c r="F85" s="128">
        <v>239</v>
      </c>
      <c r="G85" s="128">
        <v>307</v>
      </c>
    </row>
    <row r="86" spans="1:7" ht="15" customHeight="1">
      <c r="A86" s="114"/>
      <c r="B86" s="128" t="s">
        <v>155</v>
      </c>
      <c r="C86" s="128"/>
      <c r="D86" s="127">
        <v>38</v>
      </c>
      <c r="E86" s="128">
        <v>117</v>
      </c>
      <c r="F86" s="128">
        <v>59</v>
      </c>
      <c r="G86" s="128">
        <v>58</v>
      </c>
    </row>
    <row r="87" spans="1:7" ht="15" customHeight="1">
      <c r="A87" s="114"/>
      <c r="B87" s="128" t="s">
        <v>156</v>
      </c>
      <c r="C87" s="128"/>
      <c r="D87" s="127">
        <v>187</v>
      </c>
      <c r="E87" s="128">
        <v>414</v>
      </c>
      <c r="F87" s="128">
        <v>208</v>
      </c>
      <c r="G87" s="128">
        <v>206</v>
      </c>
    </row>
    <row r="88" spans="1:7" ht="15" customHeight="1">
      <c r="A88" s="114"/>
      <c r="B88" s="128" t="s">
        <v>157</v>
      </c>
      <c r="C88" s="128"/>
      <c r="D88" s="127">
        <v>109</v>
      </c>
      <c r="E88" s="128">
        <v>243</v>
      </c>
      <c r="F88" s="128">
        <v>108</v>
      </c>
      <c r="G88" s="128">
        <v>135</v>
      </c>
    </row>
    <row r="89" spans="1:7" ht="15" customHeight="1">
      <c r="A89" s="114"/>
      <c r="B89" s="128" t="s">
        <v>158</v>
      </c>
      <c r="C89" s="128"/>
      <c r="D89" s="127">
        <v>261</v>
      </c>
      <c r="E89" s="128">
        <v>653</v>
      </c>
      <c r="F89" s="128">
        <v>329</v>
      </c>
      <c r="G89" s="128">
        <v>324</v>
      </c>
    </row>
    <row r="90" spans="1:7" ht="15" customHeight="1">
      <c r="A90" s="114"/>
      <c r="B90" s="128" t="s">
        <v>159</v>
      </c>
      <c r="C90" s="128"/>
      <c r="D90" s="127">
        <v>96</v>
      </c>
      <c r="E90" s="128">
        <v>370</v>
      </c>
      <c r="F90" s="128">
        <v>186</v>
      </c>
      <c r="G90" s="128">
        <v>184</v>
      </c>
    </row>
    <row r="91" spans="1:7" ht="15" customHeight="1">
      <c r="A91" s="114"/>
      <c r="B91" s="128" t="s">
        <v>160</v>
      </c>
      <c r="C91" s="128"/>
      <c r="D91" s="127">
        <v>310</v>
      </c>
      <c r="E91" s="128">
        <v>788</v>
      </c>
      <c r="F91" s="128">
        <v>336</v>
      </c>
      <c r="G91" s="128">
        <v>452</v>
      </c>
    </row>
    <row r="92" spans="1:7" ht="15" customHeight="1">
      <c r="A92" s="114"/>
      <c r="B92" s="128" t="s">
        <v>161</v>
      </c>
      <c r="C92" s="128"/>
      <c r="D92" s="127">
        <v>2278</v>
      </c>
      <c r="E92" s="128">
        <v>5284</v>
      </c>
      <c r="F92" s="128">
        <v>2550</v>
      </c>
      <c r="G92" s="128">
        <v>2734</v>
      </c>
    </row>
    <row r="93" spans="1:7" ht="15" customHeight="1">
      <c r="A93" s="114"/>
      <c r="B93" s="128" t="s">
        <v>162</v>
      </c>
      <c r="C93" s="128"/>
      <c r="D93" s="127">
        <v>721</v>
      </c>
      <c r="E93" s="128">
        <v>1714</v>
      </c>
      <c r="F93" s="128">
        <v>827</v>
      </c>
      <c r="G93" s="128">
        <v>887</v>
      </c>
    </row>
    <row r="94" spans="1:7" ht="15" customHeight="1">
      <c r="A94" s="114"/>
      <c r="B94" s="128" t="s">
        <v>163</v>
      </c>
      <c r="C94" s="128"/>
      <c r="D94" s="127">
        <v>422</v>
      </c>
      <c r="E94" s="128">
        <v>1102</v>
      </c>
      <c r="F94" s="128">
        <v>566</v>
      </c>
      <c r="G94" s="128">
        <v>536</v>
      </c>
    </row>
    <row r="95" spans="1:7" ht="15" customHeight="1">
      <c r="A95" s="114"/>
      <c r="B95" s="128" t="s">
        <v>164</v>
      </c>
      <c r="C95" s="128"/>
      <c r="D95" s="127">
        <v>1355</v>
      </c>
      <c r="E95" s="128">
        <v>3003</v>
      </c>
      <c r="F95" s="128">
        <v>1491</v>
      </c>
      <c r="G95" s="128">
        <v>1512</v>
      </c>
    </row>
    <row r="96" spans="1:7" ht="15" customHeight="1">
      <c r="A96" s="114"/>
      <c r="B96" s="128" t="s">
        <v>165</v>
      </c>
      <c r="D96" s="127">
        <v>60</v>
      </c>
      <c r="E96" s="128">
        <v>128</v>
      </c>
      <c r="F96" s="128">
        <v>68</v>
      </c>
      <c r="G96" s="128">
        <v>60</v>
      </c>
    </row>
    <row r="97" spans="1:7" ht="15" customHeight="1">
      <c r="A97" s="114"/>
      <c r="B97" s="128" t="s">
        <v>166</v>
      </c>
      <c r="C97" s="128"/>
      <c r="D97" s="127">
        <v>210</v>
      </c>
      <c r="E97" s="128">
        <v>558</v>
      </c>
      <c r="F97" s="128">
        <v>280</v>
      </c>
      <c r="G97" s="128">
        <v>278</v>
      </c>
    </row>
    <row r="98" spans="1:7" ht="15" customHeight="1">
      <c r="A98" s="114"/>
      <c r="B98" s="128" t="s">
        <v>167</v>
      </c>
      <c r="C98" s="114"/>
      <c r="D98" s="132">
        <v>25</v>
      </c>
      <c r="E98" s="133">
        <v>64</v>
      </c>
      <c r="F98" s="133">
        <v>30</v>
      </c>
      <c r="G98" s="133">
        <v>34</v>
      </c>
    </row>
    <row r="99" spans="1:7" ht="15" customHeight="1">
      <c r="A99" s="129"/>
      <c r="B99" s="130" t="s">
        <v>168</v>
      </c>
      <c r="C99" s="129"/>
      <c r="D99" s="134">
        <v>31</v>
      </c>
      <c r="E99" s="135">
        <v>91</v>
      </c>
      <c r="F99" s="135">
        <v>41</v>
      </c>
      <c r="G99" s="135">
        <v>50</v>
      </c>
    </row>
    <row r="100" spans="1:7" ht="15" customHeight="1">
      <c r="A100" s="114"/>
      <c r="B100" s="128" t="s">
        <v>169</v>
      </c>
      <c r="C100" s="128"/>
      <c r="D100" s="127">
        <v>157</v>
      </c>
      <c r="E100" s="128">
        <v>413</v>
      </c>
      <c r="F100" s="128">
        <v>200</v>
      </c>
      <c r="G100" s="128">
        <v>213</v>
      </c>
    </row>
    <row r="101" spans="1:7" ht="15" customHeight="1">
      <c r="A101" s="114"/>
      <c r="B101" s="128" t="s">
        <v>170</v>
      </c>
      <c r="C101" s="128"/>
      <c r="D101" s="127">
        <v>48</v>
      </c>
      <c r="E101" s="128">
        <v>154</v>
      </c>
      <c r="F101" s="128">
        <v>73</v>
      </c>
      <c r="G101" s="128">
        <v>81</v>
      </c>
    </row>
    <row r="102" spans="1:7" ht="15" customHeight="1">
      <c r="A102" s="114"/>
      <c r="B102" s="128" t="s">
        <v>171</v>
      </c>
      <c r="C102" s="128"/>
      <c r="D102" s="127">
        <v>37</v>
      </c>
      <c r="E102" s="128">
        <v>113</v>
      </c>
      <c r="F102" s="128">
        <v>57</v>
      </c>
      <c r="G102" s="128">
        <v>56</v>
      </c>
    </row>
    <row r="103" spans="1:7" ht="15" customHeight="1">
      <c r="B103" s="126" t="s">
        <v>172</v>
      </c>
      <c r="C103" s="126"/>
      <c r="D103" s="127">
        <v>115</v>
      </c>
      <c r="E103" s="128">
        <v>302</v>
      </c>
      <c r="F103" s="128">
        <v>147</v>
      </c>
      <c r="G103" s="126">
        <v>155</v>
      </c>
    </row>
    <row r="104" spans="1:7" ht="15" customHeight="1">
      <c r="A104" s="114"/>
      <c r="B104" s="128" t="s">
        <v>173</v>
      </c>
      <c r="C104" s="128"/>
      <c r="D104" s="127">
        <v>662</v>
      </c>
      <c r="E104" s="128">
        <v>1911</v>
      </c>
      <c r="F104" s="128">
        <v>929</v>
      </c>
      <c r="G104" s="128">
        <v>982</v>
      </c>
    </row>
    <row r="105" spans="1:7" ht="15" customHeight="1">
      <c r="A105" s="114"/>
      <c r="B105" s="128" t="s">
        <v>174</v>
      </c>
      <c r="C105" s="128"/>
      <c r="D105" s="127">
        <v>1713</v>
      </c>
      <c r="E105" s="128">
        <v>4749</v>
      </c>
      <c r="F105" s="128">
        <v>2320</v>
      </c>
      <c r="G105" s="128">
        <v>2429</v>
      </c>
    </row>
    <row r="106" spans="1:7" ht="15" customHeight="1">
      <c r="A106" s="114"/>
      <c r="B106" s="128" t="s">
        <v>175</v>
      </c>
      <c r="C106" s="128"/>
      <c r="D106" s="127">
        <v>2119</v>
      </c>
      <c r="E106" s="128">
        <v>4809</v>
      </c>
      <c r="F106" s="128">
        <v>2390</v>
      </c>
      <c r="G106" s="128">
        <v>2419</v>
      </c>
    </row>
    <row r="107" spans="1:7" ht="15" customHeight="1">
      <c r="A107" s="114"/>
      <c r="B107" s="128" t="s">
        <v>176</v>
      </c>
      <c r="C107" s="128"/>
      <c r="D107" s="127">
        <v>409</v>
      </c>
      <c r="E107" s="128">
        <v>1120</v>
      </c>
      <c r="F107" s="128">
        <v>539</v>
      </c>
      <c r="G107" s="128">
        <v>581</v>
      </c>
    </row>
    <row r="108" spans="1:7" ht="15" customHeight="1">
      <c r="A108" s="114"/>
      <c r="B108" s="128" t="s">
        <v>177</v>
      </c>
      <c r="C108" s="128"/>
      <c r="D108" s="127">
        <v>509</v>
      </c>
      <c r="E108" s="128">
        <v>1644</v>
      </c>
      <c r="F108" s="128">
        <v>808</v>
      </c>
      <c r="G108" s="128">
        <v>836</v>
      </c>
    </row>
    <row r="109" spans="1:7" ht="15" customHeight="1">
      <c r="A109" s="114"/>
      <c r="B109" s="128" t="s">
        <v>178</v>
      </c>
      <c r="C109" s="128"/>
      <c r="D109" s="127">
        <v>1221</v>
      </c>
      <c r="E109" s="128">
        <v>3762</v>
      </c>
      <c r="F109" s="128">
        <v>1891</v>
      </c>
      <c r="G109" s="128">
        <v>1871</v>
      </c>
    </row>
    <row r="110" spans="1:7" ht="15" customHeight="1">
      <c r="A110" s="114"/>
      <c r="B110" s="128"/>
      <c r="C110" s="128"/>
      <c r="D110" s="127"/>
      <c r="E110" s="128"/>
      <c r="F110" s="128"/>
      <c r="G110" s="128"/>
    </row>
    <row r="111" spans="1:7" ht="15" customHeight="1">
      <c r="A111" s="114"/>
      <c r="B111" s="125" t="s">
        <v>179</v>
      </c>
      <c r="C111" s="125"/>
      <c r="D111" s="124">
        <v>19751</v>
      </c>
      <c r="E111" s="125">
        <v>48027</v>
      </c>
      <c r="F111" s="125">
        <v>23655</v>
      </c>
      <c r="G111" s="125">
        <v>24372</v>
      </c>
    </row>
    <row r="112" spans="1:7" ht="15" customHeight="1">
      <c r="A112" s="114"/>
      <c r="B112" s="128" t="s">
        <v>180</v>
      </c>
      <c r="C112" s="128"/>
      <c r="D112" s="127">
        <v>2082</v>
      </c>
      <c r="E112" s="128">
        <v>4658</v>
      </c>
      <c r="F112" s="128">
        <v>2239</v>
      </c>
      <c r="G112" s="128">
        <v>2419</v>
      </c>
    </row>
    <row r="113" spans="1:7" ht="15" customHeight="1">
      <c r="A113" s="114"/>
      <c r="B113" s="128" t="s">
        <v>181</v>
      </c>
      <c r="C113" s="128"/>
      <c r="D113" s="127">
        <v>221</v>
      </c>
      <c r="E113" s="128">
        <v>590</v>
      </c>
      <c r="F113" s="128">
        <v>286</v>
      </c>
      <c r="G113" s="128">
        <v>304</v>
      </c>
    </row>
    <row r="114" spans="1:7" ht="15" customHeight="1">
      <c r="A114" s="114"/>
      <c r="B114" s="128" t="s">
        <v>182</v>
      </c>
      <c r="C114" s="128"/>
      <c r="D114" s="127">
        <v>222</v>
      </c>
      <c r="E114" s="128">
        <v>552</v>
      </c>
      <c r="F114" s="128">
        <v>283</v>
      </c>
      <c r="G114" s="128">
        <v>269</v>
      </c>
    </row>
    <row r="115" spans="1:7" ht="15" customHeight="1">
      <c r="A115" s="114"/>
      <c r="B115" s="128" t="s">
        <v>183</v>
      </c>
      <c r="C115" s="128"/>
      <c r="D115" s="127">
        <v>63</v>
      </c>
      <c r="E115" s="128">
        <v>175</v>
      </c>
      <c r="F115" s="128">
        <v>91</v>
      </c>
      <c r="G115" s="128">
        <v>84</v>
      </c>
    </row>
    <row r="116" spans="1:7" ht="15" customHeight="1">
      <c r="A116" s="114"/>
      <c r="B116" s="128" t="s">
        <v>184</v>
      </c>
      <c r="C116" s="128"/>
      <c r="D116" s="127">
        <v>172</v>
      </c>
      <c r="E116" s="128">
        <v>469</v>
      </c>
      <c r="F116" s="128">
        <v>228</v>
      </c>
      <c r="G116" s="128">
        <v>241</v>
      </c>
    </row>
    <row r="117" spans="1:7" ht="15" customHeight="1">
      <c r="A117" s="114"/>
      <c r="B117" s="128" t="s">
        <v>185</v>
      </c>
      <c r="C117" s="128"/>
      <c r="D117" s="127">
        <v>49</v>
      </c>
      <c r="E117" s="128">
        <v>146</v>
      </c>
      <c r="F117" s="128">
        <v>79</v>
      </c>
      <c r="G117" s="128">
        <v>67</v>
      </c>
    </row>
    <row r="118" spans="1:7" ht="15" customHeight="1">
      <c r="A118" s="114"/>
      <c r="B118" s="128" t="s">
        <v>186</v>
      </c>
      <c r="C118" s="128"/>
      <c r="D118" s="127">
        <v>138</v>
      </c>
      <c r="E118" s="128">
        <v>350</v>
      </c>
      <c r="F118" s="128">
        <v>183</v>
      </c>
      <c r="G118" s="128">
        <v>167</v>
      </c>
    </row>
    <row r="119" spans="1:7" ht="15" customHeight="1">
      <c r="A119" s="114"/>
      <c r="B119" s="128" t="s">
        <v>187</v>
      </c>
      <c r="C119" s="128"/>
      <c r="D119" s="127">
        <v>1071</v>
      </c>
      <c r="E119" s="128">
        <v>2557</v>
      </c>
      <c r="F119" s="128">
        <v>1281</v>
      </c>
      <c r="G119" s="128">
        <v>1276</v>
      </c>
    </row>
    <row r="120" spans="1:7" ht="15" customHeight="1">
      <c r="A120" s="114"/>
      <c r="B120" s="128" t="s">
        <v>188</v>
      </c>
      <c r="C120" s="128"/>
      <c r="D120" s="127">
        <v>1209</v>
      </c>
      <c r="E120" s="128">
        <v>2820</v>
      </c>
      <c r="F120" s="128">
        <v>1450</v>
      </c>
      <c r="G120" s="128">
        <v>1370</v>
      </c>
    </row>
    <row r="121" spans="1:7" ht="15" customHeight="1">
      <c r="A121" s="114"/>
      <c r="B121" s="128" t="s">
        <v>189</v>
      </c>
      <c r="C121" s="128"/>
      <c r="D121" s="127">
        <v>127</v>
      </c>
      <c r="E121" s="128">
        <v>342</v>
      </c>
      <c r="F121" s="128">
        <v>175</v>
      </c>
      <c r="G121" s="128">
        <v>167</v>
      </c>
    </row>
    <row r="122" spans="1:7" ht="15" customHeight="1">
      <c r="A122" s="114"/>
      <c r="B122" s="128" t="s">
        <v>190</v>
      </c>
      <c r="C122" s="128"/>
      <c r="D122" s="127">
        <v>281</v>
      </c>
      <c r="E122" s="128">
        <v>762</v>
      </c>
      <c r="F122" s="128">
        <v>372</v>
      </c>
      <c r="G122" s="128">
        <v>390</v>
      </c>
    </row>
    <row r="123" spans="1:7" ht="15" customHeight="1">
      <c r="A123" s="114"/>
      <c r="B123" s="128" t="s">
        <v>191</v>
      </c>
      <c r="C123" s="128"/>
      <c r="D123" s="127">
        <v>4436</v>
      </c>
      <c r="E123" s="128">
        <v>10507</v>
      </c>
      <c r="F123" s="128">
        <v>5189</v>
      </c>
      <c r="G123" s="128">
        <v>5318</v>
      </c>
    </row>
    <row r="124" spans="1:7" ht="15" customHeight="1">
      <c r="A124" s="114"/>
      <c r="B124" s="128" t="s">
        <v>192</v>
      </c>
      <c r="C124" s="128"/>
      <c r="D124" s="127">
        <v>5274</v>
      </c>
      <c r="E124" s="128">
        <v>13007</v>
      </c>
      <c r="F124" s="128">
        <v>6285</v>
      </c>
      <c r="G124" s="128">
        <v>6722</v>
      </c>
    </row>
    <row r="125" spans="1:7" ht="15" customHeight="1">
      <c r="A125" s="114"/>
      <c r="B125" s="128" t="s">
        <v>193</v>
      </c>
      <c r="C125" s="128"/>
      <c r="D125" s="127">
        <v>1608</v>
      </c>
      <c r="E125" s="128">
        <v>3978</v>
      </c>
      <c r="F125" s="128">
        <v>1974</v>
      </c>
      <c r="G125" s="128">
        <v>2004</v>
      </c>
    </row>
    <row r="126" spans="1:7" ht="15" customHeight="1">
      <c r="A126" s="114"/>
      <c r="B126" s="128" t="s">
        <v>194</v>
      </c>
      <c r="C126" s="128"/>
      <c r="D126" s="127">
        <v>625</v>
      </c>
      <c r="E126" s="128">
        <v>1487</v>
      </c>
      <c r="F126" s="128">
        <v>702</v>
      </c>
      <c r="G126" s="128">
        <v>785</v>
      </c>
    </row>
    <row r="127" spans="1:7" ht="15" customHeight="1">
      <c r="A127" s="114"/>
      <c r="B127" s="128" t="s">
        <v>195</v>
      </c>
      <c r="C127" s="128"/>
      <c r="D127" s="127">
        <v>1006</v>
      </c>
      <c r="E127" s="128">
        <v>2350</v>
      </c>
      <c r="F127" s="128">
        <v>1107</v>
      </c>
      <c r="G127" s="128">
        <v>1243</v>
      </c>
    </row>
    <row r="128" spans="1:7" ht="15" customHeight="1">
      <c r="A128" s="114"/>
      <c r="B128" s="128" t="s">
        <v>196</v>
      </c>
      <c r="C128" s="128"/>
      <c r="D128" s="127">
        <v>83</v>
      </c>
      <c r="E128" s="128">
        <v>199</v>
      </c>
      <c r="F128" s="128">
        <v>98</v>
      </c>
      <c r="G128" s="128">
        <v>101</v>
      </c>
    </row>
    <row r="129" spans="1:7" ht="15" customHeight="1">
      <c r="A129" s="114"/>
      <c r="B129" s="128" t="s">
        <v>197</v>
      </c>
      <c r="C129" s="128"/>
      <c r="D129" s="127">
        <v>438</v>
      </c>
      <c r="E129" s="128">
        <v>1143</v>
      </c>
      <c r="F129" s="128">
        <v>542</v>
      </c>
      <c r="G129" s="128">
        <v>601</v>
      </c>
    </row>
    <row r="130" spans="1:7" ht="15" customHeight="1">
      <c r="A130" s="114"/>
      <c r="B130" s="128" t="s">
        <v>198</v>
      </c>
      <c r="C130" s="128"/>
      <c r="D130" s="127">
        <v>981</v>
      </c>
      <c r="E130" s="128">
        <v>2337</v>
      </c>
      <c r="F130" s="128">
        <v>1151</v>
      </c>
      <c r="G130" s="128">
        <v>1186</v>
      </c>
    </row>
    <row r="131" spans="1:7" ht="15" customHeight="1">
      <c r="A131" s="114"/>
      <c r="B131" s="128" t="s">
        <v>199</v>
      </c>
      <c r="C131" s="128"/>
      <c r="D131" s="127">
        <v>533</v>
      </c>
      <c r="E131" s="128">
        <v>1513</v>
      </c>
      <c r="F131" s="128">
        <v>711</v>
      </c>
      <c r="G131" s="128">
        <v>802</v>
      </c>
    </row>
    <row r="132" spans="1:7" ht="15" customHeight="1">
      <c r="A132" s="114"/>
      <c r="B132" s="128" t="s">
        <v>200</v>
      </c>
      <c r="C132" s="128"/>
      <c r="D132" s="127">
        <v>307</v>
      </c>
      <c r="E132" s="128">
        <v>770</v>
      </c>
      <c r="F132" s="128">
        <v>372</v>
      </c>
      <c r="G132" s="128">
        <v>398</v>
      </c>
    </row>
    <row r="133" spans="1:7" ht="15" customHeight="1">
      <c r="A133" s="114"/>
      <c r="B133" s="128" t="s">
        <v>201</v>
      </c>
      <c r="C133" s="128"/>
      <c r="D133" s="127">
        <v>143</v>
      </c>
      <c r="E133" s="128">
        <v>349</v>
      </c>
      <c r="F133" s="128">
        <v>177</v>
      </c>
      <c r="G133" s="128">
        <v>172</v>
      </c>
    </row>
    <row r="134" spans="1:7" ht="15" customHeight="1">
      <c r="A134" s="114"/>
      <c r="B134" s="128" t="s">
        <v>202</v>
      </c>
      <c r="C134" s="128"/>
      <c r="D134" s="127">
        <v>112</v>
      </c>
      <c r="E134" s="128">
        <v>280</v>
      </c>
      <c r="F134" s="128">
        <v>148</v>
      </c>
      <c r="G134" s="128">
        <v>132</v>
      </c>
    </row>
    <row r="135" spans="1:7" ht="15" customHeight="1">
      <c r="A135" s="114"/>
      <c r="B135" s="128" t="s">
        <v>203</v>
      </c>
      <c r="C135" s="128"/>
      <c r="D135" s="127">
        <v>64</v>
      </c>
      <c r="E135" s="128">
        <v>174</v>
      </c>
      <c r="F135" s="128">
        <v>80</v>
      </c>
      <c r="G135" s="128">
        <v>94</v>
      </c>
    </row>
    <row r="136" spans="1:7" ht="15" customHeight="1">
      <c r="A136" s="114"/>
      <c r="B136" s="128" t="s">
        <v>204</v>
      </c>
      <c r="C136" s="128"/>
      <c r="D136" s="127">
        <v>66</v>
      </c>
      <c r="E136" s="128">
        <v>187</v>
      </c>
      <c r="F136" s="128">
        <v>97</v>
      </c>
      <c r="G136" s="128">
        <v>90</v>
      </c>
    </row>
    <row r="137" spans="1:7" ht="15" customHeight="1">
      <c r="A137" s="114"/>
      <c r="B137" s="128" t="s">
        <v>205</v>
      </c>
      <c r="C137" s="128"/>
      <c r="D137" s="127">
        <v>40</v>
      </c>
      <c r="E137" s="128">
        <v>123</v>
      </c>
      <c r="F137" s="128">
        <v>62</v>
      </c>
      <c r="G137" s="128">
        <v>61</v>
      </c>
    </row>
    <row r="138" spans="1:7" ht="15" customHeight="1">
      <c r="A138" s="114"/>
      <c r="B138" s="128" t="s">
        <v>206</v>
      </c>
      <c r="C138" s="128"/>
      <c r="D138" s="127">
        <v>1130</v>
      </c>
      <c r="E138" s="128">
        <v>2988</v>
      </c>
      <c r="F138" s="128">
        <v>1493</v>
      </c>
      <c r="G138" s="128">
        <v>1495</v>
      </c>
    </row>
    <row r="139" spans="1:7" ht="15" customHeight="1">
      <c r="A139" s="114"/>
      <c r="B139" s="128" t="s">
        <v>207</v>
      </c>
      <c r="C139" s="128"/>
      <c r="D139" s="127">
        <v>1052</v>
      </c>
      <c r="E139" s="128">
        <v>2727</v>
      </c>
      <c r="F139" s="128">
        <v>1320</v>
      </c>
      <c r="G139" s="128">
        <v>1407</v>
      </c>
    </row>
    <row r="140" spans="1:7" ht="15" customHeight="1">
      <c r="A140" s="114"/>
      <c r="B140" s="128" t="s">
        <v>208</v>
      </c>
      <c r="C140" s="128"/>
      <c r="D140" s="127">
        <v>1000</v>
      </c>
      <c r="E140" s="128">
        <v>2173</v>
      </c>
      <c r="F140" s="128">
        <v>1101</v>
      </c>
      <c r="G140" s="128">
        <v>1072</v>
      </c>
    </row>
    <row r="141" spans="1:7" ht="15" customHeight="1">
      <c r="A141" s="114"/>
      <c r="B141" s="128" t="s">
        <v>209</v>
      </c>
      <c r="C141" s="128"/>
      <c r="D141" s="127">
        <v>492</v>
      </c>
      <c r="E141" s="128">
        <v>1321</v>
      </c>
      <c r="F141" s="128">
        <v>664</v>
      </c>
      <c r="G141" s="128">
        <v>657</v>
      </c>
    </row>
    <row r="142" spans="1:7" ht="15" customHeight="1">
      <c r="A142" s="114"/>
      <c r="B142" s="128"/>
      <c r="C142" s="128"/>
      <c r="D142" s="127"/>
      <c r="E142" s="128"/>
      <c r="F142" s="128"/>
      <c r="G142" s="128"/>
    </row>
    <row r="143" spans="1:7" ht="15" customHeight="1">
      <c r="A143" s="114"/>
      <c r="B143" s="128"/>
      <c r="C143" s="128"/>
      <c r="D143" s="127"/>
      <c r="E143" s="128"/>
      <c r="F143" s="128"/>
      <c r="G143" s="128"/>
    </row>
    <row r="144" spans="1:7" ht="15" customHeight="1">
      <c r="A144" s="114"/>
      <c r="B144" s="128"/>
      <c r="C144" s="128"/>
      <c r="D144" s="127"/>
      <c r="E144" s="128"/>
      <c r="F144" s="128"/>
      <c r="G144" s="128"/>
    </row>
    <row r="145" spans="1:7" ht="15" customHeight="1">
      <c r="A145" s="114"/>
      <c r="B145" s="128"/>
      <c r="C145" s="128"/>
      <c r="D145" s="127"/>
      <c r="E145" s="128"/>
      <c r="F145" s="128"/>
      <c r="G145" s="128"/>
    </row>
    <row r="146" spans="1:7" ht="15" customHeight="1">
      <c r="A146" s="129"/>
      <c r="B146" s="130"/>
      <c r="C146" s="130"/>
      <c r="D146" s="131"/>
      <c r="E146" s="130"/>
      <c r="F146" s="130"/>
      <c r="G146" s="130"/>
    </row>
    <row r="147" spans="1:7" ht="15" customHeight="1">
      <c r="A147" s="114"/>
      <c r="B147" s="125" t="s">
        <v>210</v>
      </c>
      <c r="C147" s="125"/>
      <c r="D147" s="124">
        <v>14138</v>
      </c>
      <c r="E147" s="125">
        <v>33507</v>
      </c>
      <c r="F147" s="125">
        <v>15994</v>
      </c>
      <c r="G147" s="125">
        <v>17513</v>
      </c>
    </row>
    <row r="148" spans="1:7" ht="15" customHeight="1">
      <c r="A148" s="114"/>
      <c r="B148" s="128" t="s">
        <v>211</v>
      </c>
      <c r="C148" s="128"/>
      <c r="D148" s="127">
        <v>2898</v>
      </c>
      <c r="E148" s="128">
        <v>6275</v>
      </c>
      <c r="F148" s="128">
        <v>2895</v>
      </c>
      <c r="G148" s="128">
        <v>3380</v>
      </c>
    </row>
    <row r="149" spans="1:7" ht="15" customHeight="1">
      <c r="A149" s="114"/>
      <c r="B149" s="128" t="s">
        <v>212</v>
      </c>
      <c r="C149" s="128"/>
      <c r="D149" s="127">
        <v>1497</v>
      </c>
      <c r="E149" s="128">
        <v>3422</v>
      </c>
      <c r="F149" s="128">
        <v>1633</v>
      </c>
      <c r="G149" s="128">
        <v>1789</v>
      </c>
    </row>
    <row r="150" spans="1:7" ht="15" customHeight="1">
      <c r="A150" s="114"/>
      <c r="B150" s="128" t="s">
        <v>213</v>
      </c>
      <c r="C150" s="128"/>
      <c r="D150" s="127">
        <v>539</v>
      </c>
      <c r="E150" s="128">
        <v>1229</v>
      </c>
      <c r="F150" s="128">
        <v>629</v>
      </c>
      <c r="G150" s="128">
        <v>600</v>
      </c>
    </row>
    <row r="151" spans="1:7" ht="15" customHeight="1">
      <c r="A151" s="114"/>
      <c r="B151" s="128" t="s">
        <v>214</v>
      </c>
      <c r="C151" s="128"/>
      <c r="D151" s="127">
        <v>616</v>
      </c>
      <c r="E151" s="128">
        <v>1624</v>
      </c>
      <c r="F151" s="128">
        <v>745</v>
      </c>
      <c r="G151" s="128">
        <v>879</v>
      </c>
    </row>
    <row r="152" spans="1:7" ht="15" customHeight="1">
      <c r="B152" s="126" t="s">
        <v>215</v>
      </c>
      <c r="C152" s="126"/>
      <c r="D152" s="127">
        <v>447</v>
      </c>
      <c r="E152" s="128">
        <v>1160</v>
      </c>
      <c r="F152" s="128">
        <v>559</v>
      </c>
      <c r="G152" s="126">
        <v>601</v>
      </c>
    </row>
    <row r="153" spans="1:7" ht="15" customHeight="1">
      <c r="B153" s="126" t="s">
        <v>216</v>
      </c>
      <c r="C153" s="126"/>
      <c r="D153" s="127">
        <v>1042</v>
      </c>
      <c r="E153" s="128">
        <v>2669</v>
      </c>
      <c r="F153" s="128">
        <v>1328</v>
      </c>
      <c r="G153" s="126">
        <v>1341</v>
      </c>
    </row>
    <row r="154" spans="1:7" ht="15" customHeight="1">
      <c r="B154" s="126" t="s">
        <v>217</v>
      </c>
      <c r="C154" s="126"/>
      <c r="D154" s="127">
        <v>47</v>
      </c>
      <c r="E154" s="128">
        <v>183</v>
      </c>
      <c r="F154" s="128">
        <v>62</v>
      </c>
      <c r="G154" s="126">
        <v>121</v>
      </c>
    </row>
    <row r="155" spans="1:7" ht="15" customHeight="1">
      <c r="B155" s="126" t="s">
        <v>218</v>
      </c>
      <c r="C155" s="126"/>
      <c r="D155" s="127">
        <v>52</v>
      </c>
      <c r="E155" s="128">
        <v>157</v>
      </c>
      <c r="F155" s="128">
        <v>74</v>
      </c>
      <c r="G155" s="126">
        <v>83</v>
      </c>
    </row>
    <row r="156" spans="1:7" ht="15" customHeight="1">
      <c r="B156" s="126" t="s">
        <v>219</v>
      </c>
      <c r="C156" s="126"/>
      <c r="D156" s="127">
        <v>69</v>
      </c>
      <c r="E156" s="128">
        <v>116</v>
      </c>
      <c r="F156" s="128">
        <v>75</v>
      </c>
      <c r="G156" s="126">
        <v>41</v>
      </c>
    </row>
    <row r="157" spans="1:7" ht="15" customHeight="1">
      <c r="B157" s="126" t="s">
        <v>220</v>
      </c>
      <c r="C157" s="126"/>
      <c r="D157" s="127">
        <v>577</v>
      </c>
      <c r="E157" s="128">
        <v>1353</v>
      </c>
      <c r="F157" s="128">
        <v>668</v>
      </c>
      <c r="G157" s="126">
        <v>685</v>
      </c>
    </row>
    <row r="158" spans="1:7" ht="15" customHeight="1">
      <c r="B158" s="126" t="s">
        <v>221</v>
      </c>
      <c r="C158" s="126"/>
      <c r="D158" s="127">
        <v>1206</v>
      </c>
      <c r="E158" s="128">
        <v>2765</v>
      </c>
      <c r="F158" s="128">
        <v>1341</v>
      </c>
      <c r="G158" s="126">
        <v>1424</v>
      </c>
    </row>
    <row r="159" spans="1:7" ht="15" customHeight="1">
      <c r="B159" s="126" t="s">
        <v>222</v>
      </c>
      <c r="C159" s="126"/>
      <c r="D159" s="127">
        <v>3052</v>
      </c>
      <c r="E159" s="128">
        <v>7260</v>
      </c>
      <c r="F159" s="128">
        <v>3436</v>
      </c>
      <c r="G159" s="126">
        <v>3824</v>
      </c>
    </row>
    <row r="160" spans="1:7" ht="15" customHeight="1">
      <c r="B160" s="126" t="s">
        <v>223</v>
      </c>
      <c r="C160" s="126"/>
      <c r="D160" s="127">
        <v>27</v>
      </c>
      <c r="E160" s="128">
        <v>77</v>
      </c>
      <c r="F160" s="128">
        <v>35</v>
      </c>
      <c r="G160" s="126">
        <v>42</v>
      </c>
    </row>
    <row r="161" spans="1:7" ht="15" customHeight="1">
      <c r="B161" s="126" t="s">
        <v>224</v>
      </c>
      <c r="C161" s="126"/>
      <c r="D161" s="127">
        <v>24</v>
      </c>
      <c r="E161" s="128">
        <v>55</v>
      </c>
      <c r="F161" s="128">
        <v>23</v>
      </c>
      <c r="G161" s="126">
        <v>32</v>
      </c>
    </row>
    <row r="162" spans="1:7" ht="15" customHeight="1">
      <c r="B162" s="126" t="s">
        <v>225</v>
      </c>
      <c r="C162" s="126"/>
      <c r="D162" s="127">
        <v>81</v>
      </c>
      <c r="E162" s="128">
        <v>278</v>
      </c>
      <c r="F162" s="128">
        <v>146</v>
      </c>
      <c r="G162" s="126">
        <v>132</v>
      </c>
    </row>
    <row r="163" spans="1:7" ht="15" customHeight="1">
      <c r="B163" s="126" t="s">
        <v>226</v>
      </c>
      <c r="C163" s="126"/>
      <c r="D163" s="127">
        <v>654</v>
      </c>
      <c r="E163" s="128">
        <v>1570</v>
      </c>
      <c r="F163" s="128">
        <v>732</v>
      </c>
      <c r="G163" s="126">
        <v>838</v>
      </c>
    </row>
    <row r="164" spans="1:7" ht="15" customHeight="1">
      <c r="B164" s="126" t="s">
        <v>227</v>
      </c>
      <c r="C164" s="126"/>
      <c r="D164" s="127">
        <v>596</v>
      </c>
      <c r="E164" s="128">
        <v>1464</v>
      </c>
      <c r="F164" s="128">
        <v>712</v>
      </c>
      <c r="G164" s="126">
        <v>752</v>
      </c>
    </row>
    <row r="165" spans="1:7" ht="15" customHeight="1">
      <c r="A165" s="114"/>
      <c r="B165" s="128" t="s">
        <v>228</v>
      </c>
      <c r="C165" s="128"/>
      <c r="D165" s="127">
        <v>158</v>
      </c>
      <c r="E165" s="128">
        <v>372</v>
      </c>
      <c r="F165" s="128">
        <v>167</v>
      </c>
      <c r="G165" s="128">
        <v>205</v>
      </c>
    </row>
    <row r="166" spans="1:7" ht="15" customHeight="1">
      <c r="A166" s="114"/>
      <c r="B166" s="128" t="s">
        <v>229</v>
      </c>
      <c r="C166" s="128"/>
      <c r="D166" s="127">
        <v>556</v>
      </c>
      <c r="E166" s="128">
        <v>1478</v>
      </c>
      <c r="F166" s="128">
        <v>734</v>
      </c>
      <c r="G166" s="128">
        <v>744</v>
      </c>
    </row>
    <row r="167" spans="1:7" ht="15" customHeight="1">
      <c r="A167" s="114"/>
      <c r="B167" s="128"/>
      <c r="C167" s="128"/>
      <c r="D167" s="127"/>
      <c r="E167" s="128"/>
      <c r="F167" s="128"/>
      <c r="G167" s="128"/>
    </row>
    <row r="168" spans="1:7" ht="15" customHeight="1">
      <c r="A168" s="114"/>
      <c r="B168" s="125" t="s">
        <v>230</v>
      </c>
      <c r="C168" s="125"/>
      <c r="D168" s="124">
        <v>11448</v>
      </c>
      <c r="E168" s="125">
        <v>25495</v>
      </c>
      <c r="F168" s="125">
        <v>12503</v>
      </c>
      <c r="G168" s="125">
        <v>12992</v>
      </c>
    </row>
    <row r="169" spans="1:7" ht="15" customHeight="1">
      <c r="A169" s="114"/>
      <c r="B169" s="128" t="s">
        <v>231</v>
      </c>
      <c r="C169" s="128"/>
      <c r="D169" s="127">
        <v>584</v>
      </c>
      <c r="E169" s="128">
        <v>1246</v>
      </c>
      <c r="F169" s="128">
        <v>632</v>
      </c>
      <c r="G169" s="128">
        <v>614</v>
      </c>
    </row>
    <row r="170" spans="1:7" ht="15" customHeight="1">
      <c r="A170" s="114"/>
      <c r="B170" s="128" t="s">
        <v>232</v>
      </c>
      <c r="C170" s="128"/>
      <c r="D170" s="127">
        <v>1461</v>
      </c>
      <c r="E170" s="128">
        <v>3523</v>
      </c>
      <c r="F170" s="128">
        <v>1691</v>
      </c>
      <c r="G170" s="128">
        <v>1832</v>
      </c>
    </row>
    <row r="171" spans="1:7" ht="15" customHeight="1">
      <c r="A171" s="114"/>
      <c r="B171" s="128" t="s">
        <v>233</v>
      </c>
      <c r="C171" s="128"/>
      <c r="D171" s="127">
        <v>1066</v>
      </c>
      <c r="E171" s="128">
        <v>2501</v>
      </c>
      <c r="F171" s="128">
        <v>1169</v>
      </c>
      <c r="G171" s="128">
        <v>1332</v>
      </c>
    </row>
    <row r="172" spans="1:7" ht="15" customHeight="1">
      <c r="A172" s="114"/>
      <c r="B172" s="128" t="s">
        <v>234</v>
      </c>
      <c r="C172" s="128"/>
      <c r="D172" s="127">
        <v>1467</v>
      </c>
      <c r="E172" s="128">
        <v>3097</v>
      </c>
      <c r="F172" s="128">
        <v>1509</v>
      </c>
      <c r="G172" s="128">
        <v>1588</v>
      </c>
    </row>
    <row r="173" spans="1:7" ht="15" customHeight="1">
      <c r="A173" s="114"/>
      <c r="B173" s="128" t="s">
        <v>235</v>
      </c>
      <c r="C173" s="128"/>
      <c r="D173" s="127">
        <v>2844</v>
      </c>
      <c r="E173" s="128">
        <v>6563</v>
      </c>
      <c r="F173" s="128">
        <v>3184</v>
      </c>
      <c r="G173" s="128">
        <v>3379</v>
      </c>
    </row>
    <row r="174" spans="1:7" ht="15" customHeight="1">
      <c r="A174" s="114"/>
      <c r="B174" s="128" t="s">
        <v>236</v>
      </c>
      <c r="C174" s="128"/>
      <c r="D174" s="127">
        <v>1615</v>
      </c>
      <c r="E174" s="128">
        <v>3294</v>
      </c>
      <c r="F174" s="128">
        <v>1614</v>
      </c>
      <c r="G174" s="128">
        <v>1680</v>
      </c>
    </row>
    <row r="175" spans="1:7" ht="15" customHeight="1">
      <c r="A175" s="114"/>
      <c r="B175" s="128" t="s">
        <v>237</v>
      </c>
      <c r="C175" s="128"/>
      <c r="D175" s="127">
        <v>1083</v>
      </c>
      <c r="E175" s="128">
        <v>2279</v>
      </c>
      <c r="F175" s="128">
        <v>1161</v>
      </c>
      <c r="G175" s="128">
        <v>1118</v>
      </c>
    </row>
    <row r="176" spans="1:7" ht="15" customHeight="1">
      <c r="A176" s="114"/>
      <c r="B176" s="128" t="s">
        <v>238</v>
      </c>
      <c r="C176" s="128"/>
      <c r="D176" s="127">
        <v>156</v>
      </c>
      <c r="E176" s="128">
        <v>336</v>
      </c>
      <c r="F176" s="128">
        <v>167</v>
      </c>
      <c r="G176" s="128">
        <v>169</v>
      </c>
    </row>
    <row r="177" spans="1:7" ht="15" customHeight="1">
      <c r="A177" s="114"/>
      <c r="B177" s="128" t="s">
        <v>239</v>
      </c>
      <c r="C177" s="128"/>
      <c r="D177" s="127">
        <v>626</v>
      </c>
      <c r="E177" s="128">
        <v>1571</v>
      </c>
      <c r="F177" s="128">
        <v>818</v>
      </c>
      <c r="G177" s="128">
        <v>753</v>
      </c>
    </row>
    <row r="178" spans="1:7" ht="15" customHeight="1">
      <c r="A178" s="114"/>
      <c r="B178" s="128" t="s">
        <v>240</v>
      </c>
      <c r="C178" s="128"/>
      <c r="D178" s="127">
        <v>546</v>
      </c>
      <c r="E178" s="128">
        <v>1085</v>
      </c>
      <c r="F178" s="128">
        <v>558</v>
      </c>
      <c r="G178" s="128">
        <v>527</v>
      </c>
    </row>
    <row r="179" spans="1:7" ht="15" customHeight="1">
      <c r="A179" s="114"/>
      <c r="B179" s="128"/>
      <c r="C179" s="128"/>
      <c r="D179" s="127"/>
      <c r="E179" s="128"/>
      <c r="F179" s="128"/>
      <c r="G179" s="128"/>
    </row>
    <row r="180" spans="1:7" ht="15" customHeight="1">
      <c r="A180" s="114"/>
      <c r="B180" s="125" t="s">
        <v>241</v>
      </c>
      <c r="C180" s="125"/>
      <c r="D180" s="124">
        <v>5850</v>
      </c>
      <c r="E180" s="125">
        <v>14530</v>
      </c>
      <c r="F180" s="125">
        <v>7087</v>
      </c>
      <c r="G180" s="125">
        <v>7443</v>
      </c>
    </row>
    <row r="181" spans="1:7" ht="15" customHeight="1">
      <c r="A181" s="114"/>
      <c r="B181" s="128" t="s">
        <v>242</v>
      </c>
      <c r="C181" s="128"/>
      <c r="D181" s="127">
        <v>2898</v>
      </c>
      <c r="E181" s="128">
        <v>6712</v>
      </c>
      <c r="F181" s="128">
        <v>3248</v>
      </c>
      <c r="G181" s="128">
        <v>3464</v>
      </c>
    </row>
    <row r="182" spans="1:7" ht="15" customHeight="1">
      <c r="A182" s="114"/>
      <c r="B182" s="128" t="s">
        <v>243</v>
      </c>
      <c r="C182" s="128"/>
      <c r="D182" s="127">
        <v>1594</v>
      </c>
      <c r="E182" s="128">
        <v>3785</v>
      </c>
      <c r="F182" s="128">
        <v>1846</v>
      </c>
      <c r="G182" s="128">
        <v>1939</v>
      </c>
    </row>
    <row r="183" spans="1:7" ht="15" customHeight="1">
      <c r="A183" s="114"/>
      <c r="B183" s="128" t="s">
        <v>244</v>
      </c>
      <c r="C183" s="128"/>
      <c r="D183" s="127">
        <v>42</v>
      </c>
      <c r="E183" s="128">
        <v>120</v>
      </c>
      <c r="F183" s="128">
        <v>59</v>
      </c>
      <c r="G183" s="128">
        <v>61</v>
      </c>
    </row>
    <row r="184" spans="1:7" ht="15" customHeight="1">
      <c r="A184" s="114"/>
      <c r="B184" s="128" t="s">
        <v>245</v>
      </c>
      <c r="C184" s="128"/>
      <c r="D184" s="127">
        <v>98</v>
      </c>
      <c r="E184" s="128">
        <v>557</v>
      </c>
      <c r="F184" s="128">
        <v>230</v>
      </c>
      <c r="G184" s="128">
        <v>327</v>
      </c>
    </row>
    <row r="185" spans="1:7" ht="15" customHeight="1">
      <c r="A185" s="114"/>
      <c r="B185" s="128" t="s">
        <v>246</v>
      </c>
      <c r="C185" s="128"/>
      <c r="D185" s="127">
        <v>167</v>
      </c>
      <c r="E185" s="128">
        <v>528</v>
      </c>
      <c r="F185" s="128">
        <v>275</v>
      </c>
      <c r="G185" s="128">
        <v>253</v>
      </c>
    </row>
    <row r="186" spans="1:7" ht="15" customHeight="1">
      <c r="A186" s="114"/>
      <c r="B186" s="128" t="s">
        <v>247</v>
      </c>
      <c r="C186" s="128"/>
      <c r="D186" s="127">
        <v>83</v>
      </c>
      <c r="E186" s="128">
        <v>245</v>
      </c>
      <c r="F186" s="128">
        <v>125</v>
      </c>
      <c r="G186" s="128">
        <v>120</v>
      </c>
    </row>
    <row r="187" spans="1:7" ht="15" customHeight="1">
      <c r="A187" s="114"/>
      <c r="B187" s="128" t="s">
        <v>248</v>
      </c>
      <c r="C187" s="128"/>
      <c r="D187" s="127">
        <v>217</v>
      </c>
      <c r="E187" s="128">
        <v>559</v>
      </c>
      <c r="F187" s="128">
        <v>284</v>
      </c>
      <c r="G187" s="128">
        <v>275</v>
      </c>
    </row>
    <row r="188" spans="1:7" ht="15" customHeight="1">
      <c r="A188" s="114"/>
      <c r="B188" s="128" t="s">
        <v>249</v>
      </c>
      <c r="C188" s="128"/>
      <c r="D188" s="127">
        <v>42</v>
      </c>
      <c r="E188" s="128">
        <v>102</v>
      </c>
      <c r="F188" s="128">
        <v>59</v>
      </c>
      <c r="G188" s="128">
        <v>43</v>
      </c>
    </row>
    <row r="189" spans="1:7" ht="15" customHeight="1">
      <c r="A189" s="114"/>
      <c r="B189" s="128" t="s">
        <v>250</v>
      </c>
      <c r="C189" s="128"/>
      <c r="D189" s="127">
        <v>71</v>
      </c>
      <c r="E189" s="128">
        <v>192</v>
      </c>
      <c r="F189" s="128">
        <v>100</v>
      </c>
      <c r="G189" s="128">
        <v>92</v>
      </c>
    </row>
    <row r="190" spans="1:7" ht="15" customHeight="1">
      <c r="A190" s="114"/>
      <c r="B190" s="128" t="s">
        <v>251</v>
      </c>
      <c r="C190" s="128"/>
      <c r="D190" s="127">
        <v>73</v>
      </c>
      <c r="E190" s="128">
        <v>237</v>
      </c>
      <c r="F190" s="128">
        <v>122</v>
      </c>
      <c r="G190" s="128">
        <v>115</v>
      </c>
    </row>
    <row r="191" spans="1:7" ht="15" customHeight="1">
      <c r="A191" s="114"/>
      <c r="B191" s="128" t="s">
        <v>252</v>
      </c>
      <c r="C191" s="128"/>
      <c r="D191" s="127">
        <v>36</v>
      </c>
      <c r="E191" s="128">
        <v>105</v>
      </c>
      <c r="F191" s="128">
        <v>58</v>
      </c>
      <c r="G191" s="128">
        <v>47</v>
      </c>
    </row>
    <row r="192" spans="1:7" ht="15" customHeight="1">
      <c r="A192" s="114"/>
      <c r="B192" s="128" t="s">
        <v>253</v>
      </c>
      <c r="C192" s="128"/>
      <c r="D192" s="127">
        <v>47</v>
      </c>
      <c r="E192" s="128">
        <v>119</v>
      </c>
      <c r="F192" s="128">
        <v>56</v>
      </c>
      <c r="G192" s="128">
        <v>63</v>
      </c>
    </row>
    <row r="193" spans="1:7" ht="15" customHeight="1">
      <c r="A193" s="129"/>
      <c r="B193" s="130" t="s">
        <v>254</v>
      </c>
      <c r="C193" s="130"/>
      <c r="D193" s="131">
        <v>172</v>
      </c>
      <c r="E193" s="130">
        <v>449</v>
      </c>
      <c r="F193" s="130">
        <v>222</v>
      </c>
      <c r="G193" s="130">
        <v>227</v>
      </c>
    </row>
    <row r="194" spans="1:7" ht="15" customHeight="1">
      <c r="A194" s="114"/>
      <c r="B194" s="128" t="s">
        <v>255</v>
      </c>
      <c r="C194" s="128"/>
      <c r="D194" s="127">
        <v>44</v>
      </c>
      <c r="E194" s="128">
        <v>122</v>
      </c>
      <c r="F194" s="128">
        <v>61</v>
      </c>
      <c r="G194" s="128">
        <v>61</v>
      </c>
    </row>
    <row r="195" spans="1:7" ht="15" customHeight="1">
      <c r="A195" s="114"/>
      <c r="B195" s="128" t="s">
        <v>256</v>
      </c>
      <c r="C195" s="128"/>
      <c r="D195" s="127">
        <v>39</v>
      </c>
      <c r="E195" s="128">
        <v>98</v>
      </c>
      <c r="F195" s="128">
        <v>51</v>
      </c>
      <c r="G195" s="128">
        <v>47</v>
      </c>
    </row>
    <row r="196" spans="1:7" ht="15" customHeight="1">
      <c r="A196" s="114"/>
      <c r="B196" s="128" t="s">
        <v>257</v>
      </c>
      <c r="C196" s="128"/>
      <c r="D196" s="127">
        <v>32</v>
      </c>
      <c r="E196" s="128">
        <v>76</v>
      </c>
      <c r="F196" s="128">
        <v>41</v>
      </c>
      <c r="G196" s="128">
        <v>35</v>
      </c>
    </row>
    <row r="197" spans="1:7" ht="15" customHeight="1">
      <c r="A197" s="114"/>
      <c r="B197" s="128" t="s">
        <v>258</v>
      </c>
      <c r="C197" s="128"/>
      <c r="D197" s="127">
        <v>26</v>
      </c>
      <c r="E197" s="128">
        <v>78</v>
      </c>
      <c r="F197" s="128">
        <v>34</v>
      </c>
      <c r="G197" s="128">
        <v>44</v>
      </c>
    </row>
    <row r="198" spans="1:7" ht="15" customHeight="1">
      <c r="A198" s="114"/>
      <c r="B198" s="128" t="s">
        <v>259</v>
      </c>
      <c r="C198" s="128"/>
      <c r="D198" s="127">
        <v>118</v>
      </c>
      <c r="E198" s="128">
        <v>326</v>
      </c>
      <c r="F198" s="128">
        <v>159</v>
      </c>
      <c r="G198" s="128">
        <v>167</v>
      </c>
    </row>
    <row r="199" spans="1:7" ht="15" customHeight="1">
      <c r="B199" s="126" t="s">
        <v>260</v>
      </c>
      <c r="C199" s="126"/>
      <c r="D199" s="127">
        <v>29</v>
      </c>
      <c r="E199" s="128">
        <v>68</v>
      </c>
      <c r="F199" s="128">
        <v>32</v>
      </c>
      <c r="G199" s="126">
        <v>36</v>
      </c>
    </row>
    <row r="200" spans="1:7" ht="15" customHeight="1">
      <c r="B200" s="126" t="s">
        <v>261</v>
      </c>
      <c r="C200" s="126"/>
      <c r="D200" s="127">
        <v>22</v>
      </c>
      <c r="E200" s="128">
        <v>52</v>
      </c>
      <c r="F200" s="128">
        <v>25</v>
      </c>
      <c r="G200" s="126">
        <v>27</v>
      </c>
    </row>
    <row r="201" spans="1:7" ht="15" customHeight="1">
      <c r="B201" s="126"/>
      <c r="C201" s="126"/>
      <c r="D201" s="127"/>
      <c r="E201" s="128"/>
      <c r="F201" s="128"/>
      <c r="G201" s="126"/>
    </row>
    <row r="202" spans="1:7" ht="15" customHeight="1">
      <c r="B202" s="123" t="s">
        <v>262</v>
      </c>
      <c r="C202" s="123"/>
      <c r="D202" s="124">
        <v>1796</v>
      </c>
      <c r="E202" s="125">
        <v>5097</v>
      </c>
      <c r="F202" s="125">
        <v>2543</v>
      </c>
      <c r="G202" s="123">
        <v>2554</v>
      </c>
    </row>
    <row r="203" spans="1:7" ht="15" customHeight="1">
      <c r="B203" s="126" t="s">
        <v>263</v>
      </c>
      <c r="C203" s="126"/>
      <c r="D203" s="127">
        <v>248</v>
      </c>
      <c r="E203" s="128">
        <v>702</v>
      </c>
      <c r="F203" s="128">
        <v>355</v>
      </c>
      <c r="G203" s="126">
        <v>347</v>
      </c>
    </row>
    <row r="204" spans="1:7" ht="15" customHeight="1">
      <c r="B204" s="126" t="s">
        <v>264</v>
      </c>
      <c r="C204" s="126"/>
      <c r="D204" s="127">
        <v>386</v>
      </c>
      <c r="E204" s="128">
        <v>1197</v>
      </c>
      <c r="F204" s="128">
        <v>569</v>
      </c>
      <c r="G204" s="126">
        <v>628</v>
      </c>
    </row>
    <row r="205" spans="1:7" ht="15" customHeight="1">
      <c r="B205" s="126" t="s">
        <v>265</v>
      </c>
      <c r="C205" s="126"/>
      <c r="D205" s="127">
        <v>365</v>
      </c>
      <c r="E205" s="128">
        <v>1009</v>
      </c>
      <c r="F205" s="128">
        <v>524</v>
      </c>
      <c r="G205" s="126">
        <v>485</v>
      </c>
    </row>
    <row r="206" spans="1:7" ht="15" customHeight="1">
      <c r="B206" s="126" t="s">
        <v>266</v>
      </c>
      <c r="C206" s="126"/>
      <c r="D206" s="127">
        <v>203</v>
      </c>
      <c r="E206" s="128">
        <v>524</v>
      </c>
      <c r="F206" s="128">
        <v>266</v>
      </c>
      <c r="G206" s="126">
        <v>258</v>
      </c>
    </row>
    <row r="207" spans="1:7" ht="15" customHeight="1">
      <c r="B207" s="126" t="s">
        <v>267</v>
      </c>
      <c r="C207" s="126"/>
      <c r="D207" s="127">
        <v>191</v>
      </c>
      <c r="E207" s="128">
        <v>581</v>
      </c>
      <c r="F207" s="128">
        <v>293</v>
      </c>
      <c r="G207" s="126">
        <v>288</v>
      </c>
    </row>
    <row r="208" spans="1:7" ht="15" customHeight="1">
      <c r="B208" s="126" t="s">
        <v>268</v>
      </c>
      <c r="C208" s="126"/>
      <c r="D208" s="127">
        <v>301</v>
      </c>
      <c r="E208" s="128">
        <v>807</v>
      </c>
      <c r="F208" s="128">
        <v>405</v>
      </c>
      <c r="G208" s="126">
        <v>402</v>
      </c>
    </row>
    <row r="209" spans="1:7" ht="15" customHeight="1">
      <c r="B209" s="126" t="s">
        <v>269</v>
      </c>
      <c r="C209" s="126"/>
      <c r="D209" s="127">
        <v>102</v>
      </c>
      <c r="E209" s="128">
        <v>277</v>
      </c>
      <c r="F209" s="128">
        <v>131</v>
      </c>
      <c r="G209" s="126">
        <v>146</v>
      </c>
    </row>
    <row r="210" spans="1:7" ht="15" customHeight="1">
      <c r="B210" s="126"/>
      <c r="C210" s="126"/>
      <c r="D210" s="127"/>
      <c r="E210" s="128"/>
      <c r="F210" s="128"/>
      <c r="G210" s="126"/>
    </row>
    <row r="211" spans="1:7" ht="15" customHeight="1">
      <c r="B211" s="123" t="s">
        <v>270</v>
      </c>
      <c r="C211" s="123"/>
      <c r="D211" s="124">
        <v>2450</v>
      </c>
      <c r="E211" s="125">
        <v>6723</v>
      </c>
      <c r="F211" s="125">
        <v>3260</v>
      </c>
      <c r="G211" s="123">
        <v>3463</v>
      </c>
    </row>
    <row r="212" spans="1:7" ht="15" customHeight="1">
      <c r="B212" s="126" t="s">
        <v>271</v>
      </c>
      <c r="C212" s="126"/>
      <c r="D212" s="127">
        <v>121</v>
      </c>
      <c r="E212" s="128">
        <v>352</v>
      </c>
      <c r="F212" s="128">
        <v>166</v>
      </c>
      <c r="G212" s="126">
        <v>186</v>
      </c>
    </row>
    <row r="213" spans="1:7" ht="15" customHeight="1">
      <c r="B213" s="126" t="s">
        <v>272</v>
      </c>
      <c r="C213" s="126"/>
      <c r="D213" s="127">
        <v>47</v>
      </c>
      <c r="E213" s="128">
        <v>152</v>
      </c>
      <c r="F213" s="128">
        <v>79</v>
      </c>
      <c r="G213" s="126">
        <v>73</v>
      </c>
    </row>
    <row r="214" spans="1:7" ht="15" customHeight="1">
      <c r="B214" s="126" t="s">
        <v>273</v>
      </c>
      <c r="C214" s="126"/>
      <c r="D214" s="127">
        <v>228</v>
      </c>
      <c r="E214" s="128">
        <v>599</v>
      </c>
      <c r="F214" s="128">
        <v>275</v>
      </c>
      <c r="G214" s="126">
        <v>324</v>
      </c>
    </row>
    <row r="215" spans="1:7" ht="15" customHeight="1">
      <c r="B215" s="126" t="s">
        <v>274</v>
      </c>
      <c r="C215" s="126"/>
      <c r="D215" s="127">
        <v>295</v>
      </c>
      <c r="E215" s="128">
        <v>816</v>
      </c>
      <c r="F215" s="128">
        <v>408</v>
      </c>
      <c r="G215" s="126">
        <v>408</v>
      </c>
    </row>
    <row r="216" spans="1:7" ht="15" customHeight="1">
      <c r="B216" s="126" t="s">
        <v>275</v>
      </c>
      <c r="C216" s="126"/>
      <c r="D216" s="127">
        <v>46</v>
      </c>
      <c r="E216" s="128">
        <v>120</v>
      </c>
      <c r="F216" s="128">
        <v>57</v>
      </c>
      <c r="G216" s="126">
        <v>63</v>
      </c>
    </row>
    <row r="217" spans="1:7" ht="15" customHeight="1">
      <c r="B217" s="126" t="s">
        <v>276</v>
      </c>
      <c r="C217" s="126"/>
      <c r="D217" s="127">
        <v>558</v>
      </c>
      <c r="E217" s="128">
        <v>1543</v>
      </c>
      <c r="F217" s="128">
        <v>733</v>
      </c>
      <c r="G217" s="126">
        <v>810</v>
      </c>
    </row>
    <row r="218" spans="1:7" ht="15" customHeight="1">
      <c r="A218" s="114"/>
      <c r="B218" s="128" t="s">
        <v>277</v>
      </c>
      <c r="C218" s="128"/>
      <c r="D218" s="127">
        <v>204</v>
      </c>
      <c r="E218" s="128">
        <v>585</v>
      </c>
      <c r="F218" s="128">
        <v>289</v>
      </c>
      <c r="G218" s="128">
        <v>296</v>
      </c>
    </row>
    <row r="219" spans="1:7" ht="15" customHeight="1">
      <c r="A219" s="114"/>
      <c r="B219" s="128" t="s">
        <v>278</v>
      </c>
      <c r="C219" s="128"/>
      <c r="D219" s="127">
        <v>541</v>
      </c>
      <c r="E219" s="128">
        <v>1390</v>
      </c>
      <c r="F219" s="128">
        <v>673</v>
      </c>
      <c r="G219" s="128">
        <v>717</v>
      </c>
    </row>
    <row r="220" spans="1:7" ht="15" customHeight="1">
      <c r="A220" s="114"/>
      <c r="B220" s="128" t="s">
        <v>279</v>
      </c>
      <c r="C220" s="128"/>
      <c r="D220" s="127">
        <v>52</v>
      </c>
      <c r="E220" s="128">
        <v>141</v>
      </c>
      <c r="F220" s="128">
        <v>65</v>
      </c>
      <c r="G220" s="128">
        <v>76</v>
      </c>
    </row>
    <row r="221" spans="1:7" ht="15" customHeight="1">
      <c r="A221" s="114"/>
      <c r="B221" s="128" t="s">
        <v>280</v>
      </c>
      <c r="C221" s="128"/>
      <c r="D221" s="127">
        <v>358</v>
      </c>
      <c r="E221" s="128">
        <v>1025</v>
      </c>
      <c r="F221" s="128">
        <v>515</v>
      </c>
      <c r="G221" s="128">
        <v>510</v>
      </c>
    </row>
    <row r="222" spans="1:7" ht="15" customHeight="1">
      <c r="A222" s="114"/>
      <c r="B222" s="128"/>
      <c r="C222" s="128"/>
      <c r="D222" s="127"/>
      <c r="E222" s="128"/>
      <c r="F222" s="128"/>
      <c r="G222" s="128"/>
    </row>
    <row r="223" spans="1:7" ht="15" customHeight="1">
      <c r="A223" s="114"/>
      <c r="B223" s="125" t="s">
        <v>281</v>
      </c>
      <c r="C223" s="125"/>
      <c r="D223" s="124">
        <v>5676</v>
      </c>
      <c r="E223" s="125">
        <v>12689</v>
      </c>
      <c r="F223" s="125">
        <v>6264</v>
      </c>
      <c r="G223" s="125">
        <v>6425</v>
      </c>
    </row>
    <row r="224" spans="1:7" ht="15" customHeight="1">
      <c r="A224" s="114"/>
      <c r="B224" s="128" t="s">
        <v>282</v>
      </c>
      <c r="C224" s="128"/>
      <c r="D224" s="127">
        <v>79</v>
      </c>
      <c r="E224" s="128">
        <v>200</v>
      </c>
      <c r="F224" s="128">
        <v>103</v>
      </c>
      <c r="G224" s="128">
        <v>97</v>
      </c>
    </row>
    <row r="225" spans="1:7" ht="15" customHeight="1">
      <c r="A225" s="114"/>
      <c r="B225" s="128" t="s">
        <v>283</v>
      </c>
      <c r="C225" s="128"/>
      <c r="D225" s="127">
        <v>172</v>
      </c>
      <c r="E225" s="128">
        <v>449</v>
      </c>
      <c r="F225" s="128">
        <v>219</v>
      </c>
      <c r="G225" s="128">
        <v>230</v>
      </c>
    </row>
    <row r="226" spans="1:7" ht="15" customHeight="1">
      <c r="A226" s="114"/>
      <c r="B226" s="128" t="s">
        <v>284</v>
      </c>
      <c r="D226" s="132">
        <v>1071</v>
      </c>
      <c r="E226" s="133">
        <v>2225</v>
      </c>
      <c r="F226" s="133">
        <v>1093</v>
      </c>
      <c r="G226" s="133">
        <v>1132</v>
      </c>
    </row>
    <row r="227" spans="1:7" ht="15" customHeight="1">
      <c r="A227" s="114"/>
      <c r="B227" s="128" t="s">
        <v>285</v>
      </c>
      <c r="D227" s="132">
        <v>1004</v>
      </c>
      <c r="E227" s="133">
        <v>2437</v>
      </c>
      <c r="F227" s="133">
        <v>1182</v>
      </c>
      <c r="G227" s="133">
        <v>1255</v>
      </c>
    </row>
    <row r="228" spans="1:7" ht="15" customHeight="1">
      <c r="A228" s="114"/>
      <c r="B228" s="128" t="s">
        <v>286</v>
      </c>
      <c r="C228" s="128"/>
      <c r="D228" s="127">
        <v>649</v>
      </c>
      <c r="E228" s="128">
        <v>1439</v>
      </c>
      <c r="F228" s="128">
        <v>741</v>
      </c>
      <c r="G228" s="128">
        <v>698</v>
      </c>
    </row>
    <row r="229" spans="1:7" ht="15" customHeight="1">
      <c r="A229" s="114"/>
      <c r="B229" s="128" t="s">
        <v>287</v>
      </c>
      <c r="C229" s="128"/>
      <c r="D229" s="127">
        <v>1961</v>
      </c>
      <c r="E229" s="128">
        <v>4241</v>
      </c>
      <c r="F229" s="128">
        <v>2113</v>
      </c>
      <c r="G229" s="128">
        <v>2128</v>
      </c>
    </row>
    <row r="230" spans="1:7" ht="15" customHeight="1">
      <c r="A230" s="114"/>
      <c r="B230" s="128" t="s">
        <v>288</v>
      </c>
      <c r="C230" s="128"/>
      <c r="D230" s="127">
        <v>452</v>
      </c>
      <c r="E230" s="128">
        <v>968</v>
      </c>
      <c r="F230" s="128">
        <v>449</v>
      </c>
      <c r="G230" s="128">
        <v>519</v>
      </c>
    </row>
    <row r="231" spans="1:7" ht="15" customHeight="1">
      <c r="A231" s="114"/>
      <c r="B231" s="128" t="s">
        <v>289</v>
      </c>
      <c r="C231" s="128"/>
      <c r="D231" s="127">
        <v>82</v>
      </c>
      <c r="E231" s="128">
        <v>193</v>
      </c>
      <c r="F231" s="128">
        <v>102</v>
      </c>
      <c r="G231" s="128">
        <v>91</v>
      </c>
    </row>
    <row r="232" spans="1:7" ht="15" customHeight="1">
      <c r="A232" s="114"/>
      <c r="B232" s="128" t="s">
        <v>290</v>
      </c>
      <c r="C232" s="128"/>
      <c r="D232" s="127">
        <v>94</v>
      </c>
      <c r="E232" s="128">
        <v>242</v>
      </c>
      <c r="F232" s="128">
        <v>125</v>
      </c>
      <c r="G232" s="128">
        <v>117</v>
      </c>
    </row>
    <row r="233" spans="1:7" ht="15" customHeight="1">
      <c r="A233" s="114"/>
      <c r="B233" s="128" t="s">
        <v>291</v>
      </c>
      <c r="C233" s="128"/>
      <c r="D233" s="127">
        <v>112</v>
      </c>
      <c r="E233" s="128">
        <v>295</v>
      </c>
      <c r="F233" s="128">
        <v>137</v>
      </c>
      <c r="G233" s="128">
        <v>158</v>
      </c>
    </row>
    <row r="234" spans="1:7" ht="15" customHeight="1">
      <c r="A234" s="114"/>
      <c r="B234" s="128"/>
      <c r="C234" s="128"/>
      <c r="D234" s="127"/>
      <c r="E234" s="128"/>
      <c r="F234" s="128"/>
      <c r="G234" s="128"/>
    </row>
    <row r="235" spans="1:7" ht="15" customHeight="1">
      <c r="A235" s="114"/>
      <c r="B235" s="125" t="s">
        <v>292</v>
      </c>
      <c r="C235" s="125"/>
      <c r="D235" s="124">
        <v>972</v>
      </c>
      <c r="E235" s="125">
        <v>2656</v>
      </c>
      <c r="F235" s="125">
        <v>1309</v>
      </c>
      <c r="G235" s="125">
        <v>1347</v>
      </c>
    </row>
    <row r="236" spans="1:7" ht="15" customHeight="1">
      <c r="A236" s="114"/>
      <c r="B236" s="128" t="s">
        <v>293</v>
      </c>
      <c r="C236" s="128"/>
      <c r="D236" s="127">
        <v>97</v>
      </c>
      <c r="E236" s="128">
        <v>265</v>
      </c>
      <c r="F236" s="128">
        <v>125</v>
      </c>
      <c r="G236" s="128">
        <v>140</v>
      </c>
    </row>
    <row r="237" spans="1:7" ht="15" customHeight="1">
      <c r="A237" s="114"/>
      <c r="B237" s="128" t="s">
        <v>294</v>
      </c>
      <c r="C237" s="128"/>
      <c r="D237" s="127">
        <v>103</v>
      </c>
      <c r="E237" s="128">
        <v>310</v>
      </c>
      <c r="F237" s="128">
        <v>153</v>
      </c>
      <c r="G237" s="128">
        <v>157</v>
      </c>
    </row>
    <row r="238" spans="1:7" ht="15" customHeight="1">
      <c r="A238" s="114"/>
      <c r="B238" s="128" t="s">
        <v>295</v>
      </c>
      <c r="C238" s="128"/>
      <c r="D238" s="127">
        <v>94</v>
      </c>
      <c r="E238" s="128">
        <v>245</v>
      </c>
      <c r="F238" s="128">
        <v>122</v>
      </c>
      <c r="G238" s="128">
        <v>123</v>
      </c>
    </row>
    <row r="239" spans="1:7" ht="15" customHeight="1">
      <c r="A239" s="114"/>
      <c r="B239" s="128" t="s">
        <v>296</v>
      </c>
      <c r="C239" s="128"/>
      <c r="D239" s="127">
        <v>60</v>
      </c>
      <c r="E239" s="128">
        <v>179</v>
      </c>
      <c r="F239" s="128">
        <v>94</v>
      </c>
      <c r="G239" s="128">
        <v>85</v>
      </c>
    </row>
    <row r="240" spans="1:7" ht="15" customHeight="1">
      <c r="A240" s="129"/>
      <c r="B240" s="130" t="s">
        <v>297</v>
      </c>
      <c r="C240" s="130"/>
      <c r="D240" s="131">
        <v>66</v>
      </c>
      <c r="E240" s="130">
        <v>194</v>
      </c>
      <c r="F240" s="130">
        <v>101</v>
      </c>
      <c r="G240" s="130">
        <v>93</v>
      </c>
    </row>
    <row r="241" spans="1:8" ht="15" customHeight="1">
      <c r="A241" s="114"/>
      <c r="B241" s="128" t="s">
        <v>298</v>
      </c>
      <c r="C241" s="128"/>
      <c r="D241" s="127">
        <v>122</v>
      </c>
      <c r="E241" s="128">
        <v>308</v>
      </c>
      <c r="F241" s="128">
        <v>146</v>
      </c>
      <c r="G241" s="128">
        <v>162</v>
      </c>
    </row>
    <row r="242" spans="1:8" ht="15" customHeight="1">
      <c r="A242" s="114"/>
      <c r="B242" s="128" t="s">
        <v>299</v>
      </c>
      <c r="C242" s="128"/>
      <c r="D242" s="127">
        <v>111</v>
      </c>
      <c r="E242" s="128">
        <v>307</v>
      </c>
      <c r="F242" s="128">
        <v>162</v>
      </c>
      <c r="G242" s="128">
        <v>145</v>
      </c>
    </row>
    <row r="243" spans="1:8" ht="15" customHeight="1">
      <c r="A243" s="114"/>
      <c r="B243" s="128" t="s">
        <v>300</v>
      </c>
      <c r="C243" s="128"/>
      <c r="D243" s="127">
        <v>105</v>
      </c>
      <c r="E243" s="128">
        <v>302</v>
      </c>
      <c r="F243" s="128">
        <v>147</v>
      </c>
      <c r="G243" s="128">
        <v>155</v>
      </c>
      <c r="H243" s="136"/>
    </row>
    <row r="244" spans="1:8" ht="15" customHeight="1">
      <c r="A244" s="114"/>
      <c r="B244" s="128" t="s">
        <v>301</v>
      </c>
      <c r="C244" s="128"/>
      <c r="D244" s="127">
        <v>43</v>
      </c>
      <c r="E244" s="128">
        <v>138</v>
      </c>
      <c r="F244" s="128">
        <v>68</v>
      </c>
      <c r="G244" s="128">
        <v>70</v>
      </c>
      <c r="H244" s="136"/>
    </row>
    <row r="245" spans="1:8" ht="15" customHeight="1">
      <c r="B245" s="126" t="s">
        <v>302</v>
      </c>
      <c r="C245" s="126"/>
      <c r="D245" s="127">
        <v>144</v>
      </c>
      <c r="E245" s="128">
        <v>343</v>
      </c>
      <c r="F245" s="128">
        <v>163</v>
      </c>
      <c r="G245" s="126">
        <v>180</v>
      </c>
    </row>
    <row r="246" spans="1:8" ht="15" customHeight="1">
      <c r="B246" s="126" t="s">
        <v>303</v>
      </c>
      <c r="C246" s="126"/>
      <c r="D246" s="127">
        <v>27</v>
      </c>
      <c r="E246" s="128">
        <v>65</v>
      </c>
      <c r="F246" s="128">
        <v>28</v>
      </c>
      <c r="G246" s="126">
        <v>37</v>
      </c>
    </row>
    <row r="247" spans="1:8" ht="15" customHeight="1">
      <c r="B247" s="126"/>
      <c r="C247" s="126"/>
      <c r="D247" s="127"/>
      <c r="E247" s="128"/>
      <c r="F247" s="128"/>
      <c r="G247" s="126"/>
    </row>
    <row r="248" spans="1:8" ht="15" customHeight="1">
      <c r="B248" s="123" t="s">
        <v>304</v>
      </c>
      <c r="C248" s="123"/>
      <c r="D248" s="124">
        <v>577</v>
      </c>
      <c r="E248" s="125">
        <v>1402</v>
      </c>
      <c r="F248" s="125">
        <v>706</v>
      </c>
      <c r="G248" s="123">
        <v>696</v>
      </c>
    </row>
    <row r="249" spans="1:8" ht="15" customHeight="1">
      <c r="B249" s="126" t="s">
        <v>305</v>
      </c>
      <c r="C249" s="126"/>
      <c r="D249" s="127">
        <v>42</v>
      </c>
      <c r="E249" s="128">
        <v>93</v>
      </c>
      <c r="F249" s="128">
        <v>49</v>
      </c>
      <c r="G249" s="126">
        <v>44</v>
      </c>
    </row>
    <row r="250" spans="1:8" ht="15" customHeight="1">
      <c r="B250" s="126" t="s">
        <v>306</v>
      </c>
      <c r="C250" s="126"/>
      <c r="D250" s="127">
        <v>172</v>
      </c>
      <c r="E250" s="128">
        <v>433</v>
      </c>
      <c r="F250" s="128">
        <v>219</v>
      </c>
      <c r="G250" s="126">
        <v>214</v>
      </c>
    </row>
    <row r="251" spans="1:8" ht="15" customHeight="1">
      <c r="B251" s="126" t="s">
        <v>307</v>
      </c>
      <c r="C251" s="126"/>
      <c r="D251" s="127">
        <v>203</v>
      </c>
      <c r="E251" s="128">
        <v>519</v>
      </c>
      <c r="F251" s="128">
        <v>250</v>
      </c>
      <c r="G251" s="126">
        <v>269</v>
      </c>
    </row>
    <row r="252" spans="1:8" ht="15" customHeight="1">
      <c r="B252" s="126" t="s">
        <v>308</v>
      </c>
      <c r="C252" s="126"/>
      <c r="D252" s="127">
        <v>67</v>
      </c>
      <c r="E252" s="128">
        <v>164</v>
      </c>
      <c r="F252" s="128">
        <v>90</v>
      </c>
      <c r="G252" s="126">
        <v>74</v>
      </c>
    </row>
    <row r="253" spans="1:8" ht="15" customHeight="1">
      <c r="B253" s="126" t="s">
        <v>309</v>
      </c>
      <c r="C253" s="126"/>
      <c r="D253" s="127">
        <v>48</v>
      </c>
      <c r="E253" s="128">
        <v>91</v>
      </c>
      <c r="F253" s="128">
        <v>45</v>
      </c>
      <c r="G253" s="126">
        <v>46</v>
      </c>
    </row>
    <row r="254" spans="1:8" ht="15" customHeight="1">
      <c r="B254" s="126" t="s">
        <v>310</v>
      </c>
      <c r="C254" s="126"/>
      <c r="D254" s="127">
        <v>45</v>
      </c>
      <c r="E254" s="128">
        <v>102</v>
      </c>
      <c r="F254" s="128">
        <v>53</v>
      </c>
      <c r="G254" s="126">
        <v>49</v>
      </c>
    </row>
    <row r="255" spans="1:8" ht="15" customHeight="1">
      <c r="B255" s="126"/>
      <c r="C255" s="126"/>
      <c r="D255" s="127"/>
      <c r="E255" s="128"/>
      <c r="F255" s="128"/>
      <c r="G255" s="126"/>
    </row>
    <row r="256" spans="1:8" ht="15" customHeight="1">
      <c r="B256" s="123" t="s">
        <v>311</v>
      </c>
      <c r="C256" s="123"/>
      <c r="D256" s="124">
        <v>408</v>
      </c>
      <c r="E256" s="125">
        <v>944</v>
      </c>
      <c r="F256" s="125">
        <v>475</v>
      </c>
      <c r="G256" s="123">
        <v>469</v>
      </c>
    </row>
    <row r="257" spans="2:7" ht="15" customHeight="1">
      <c r="B257" s="126" t="s">
        <v>312</v>
      </c>
      <c r="C257" s="126"/>
      <c r="D257" s="127">
        <v>125</v>
      </c>
      <c r="E257" s="128">
        <v>271</v>
      </c>
      <c r="F257" s="128">
        <v>127</v>
      </c>
      <c r="G257" s="126">
        <v>144</v>
      </c>
    </row>
    <row r="258" spans="2:7" ht="15" customHeight="1">
      <c r="B258" s="126" t="s">
        <v>313</v>
      </c>
      <c r="C258" s="126"/>
      <c r="D258" s="127">
        <v>134</v>
      </c>
      <c r="E258" s="128">
        <v>292</v>
      </c>
      <c r="F258" s="128">
        <v>149</v>
      </c>
      <c r="G258" s="126">
        <v>143</v>
      </c>
    </row>
    <row r="259" spans="2:7" ht="15" customHeight="1">
      <c r="B259" s="126" t="s">
        <v>314</v>
      </c>
      <c r="C259" s="126"/>
      <c r="D259" s="127">
        <v>78</v>
      </c>
      <c r="E259" s="128">
        <v>193</v>
      </c>
      <c r="F259" s="128">
        <v>98</v>
      </c>
      <c r="G259" s="126">
        <v>95</v>
      </c>
    </row>
    <row r="260" spans="2:7" ht="15" customHeight="1">
      <c r="B260" s="126" t="s">
        <v>315</v>
      </c>
      <c r="C260" s="126"/>
      <c r="D260" s="127">
        <v>71</v>
      </c>
      <c r="E260" s="128">
        <v>188</v>
      </c>
      <c r="F260" s="128">
        <v>101</v>
      </c>
      <c r="G260" s="126">
        <v>87</v>
      </c>
    </row>
    <row r="261" spans="2:7" ht="15" customHeight="1">
      <c r="B261" s="126"/>
      <c r="C261" s="126"/>
      <c r="D261" s="127"/>
      <c r="E261" s="128"/>
      <c r="F261" s="128"/>
      <c r="G261" s="126"/>
    </row>
    <row r="262" spans="2:7" ht="15" customHeight="1">
      <c r="B262" s="123" t="s">
        <v>316</v>
      </c>
      <c r="C262" s="123"/>
      <c r="D262" s="124">
        <v>1446</v>
      </c>
      <c r="E262" s="125">
        <v>3211</v>
      </c>
      <c r="F262" s="125">
        <v>1708</v>
      </c>
      <c r="G262" s="123">
        <v>1503</v>
      </c>
    </row>
    <row r="263" spans="2:7" ht="15" customHeight="1">
      <c r="B263" s="126" t="s">
        <v>317</v>
      </c>
      <c r="C263" s="126"/>
      <c r="D263" s="127">
        <v>197</v>
      </c>
      <c r="E263" s="128">
        <v>429</v>
      </c>
      <c r="F263" s="128">
        <v>237</v>
      </c>
      <c r="G263" s="126">
        <v>192</v>
      </c>
    </row>
    <row r="264" spans="2:7" ht="15" customHeight="1">
      <c r="B264" s="126" t="s">
        <v>318</v>
      </c>
      <c r="C264" s="126"/>
      <c r="D264" s="127">
        <v>11</v>
      </c>
      <c r="E264" s="128">
        <v>27</v>
      </c>
      <c r="F264" s="128">
        <v>17</v>
      </c>
      <c r="G264" s="126">
        <v>10</v>
      </c>
    </row>
    <row r="265" spans="2:7" ht="15" customHeight="1">
      <c r="B265" s="126" t="s">
        <v>319</v>
      </c>
      <c r="C265" s="126"/>
      <c r="D265" s="127">
        <v>891</v>
      </c>
      <c r="E265" s="128">
        <v>1863</v>
      </c>
      <c r="F265" s="128">
        <v>1006</v>
      </c>
      <c r="G265" s="126">
        <v>857</v>
      </c>
    </row>
    <row r="266" spans="2:7" ht="15" customHeight="1">
      <c r="B266" s="126" t="s">
        <v>320</v>
      </c>
      <c r="C266" s="126"/>
      <c r="D266" s="127">
        <v>77</v>
      </c>
      <c r="E266" s="128">
        <v>197</v>
      </c>
      <c r="F266" s="128">
        <v>106</v>
      </c>
      <c r="G266" s="126">
        <v>91</v>
      </c>
    </row>
    <row r="267" spans="2:7" ht="15" customHeight="1">
      <c r="B267" s="126" t="s">
        <v>321</v>
      </c>
      <c r="C267" s="126"/>
      <c r="D267" s="127">
        <v>270</v>
      </c>
      <c r="E267" s="128">
        <v>695</v>
      </c>
      <c r="F267" s="128">
        <v>342</v>
      </c>
      <c r="G267" s="126">
        <v>353</v>
      </c>
    </row>
    <row r="268" spans="2:7" ht="15" customHeight="1">
      <c r="B268" s="126"/>
      <c r="C268" s="126"/>
      <c r="D268" s="127"/>
      <c r="E268" s="128"/>
      <c r="F268" s="128"/>
      <c r="G268" s="126"/>
    </row>
    <row r="269" spans="2:7" ht="15" customHeight="1">
      <c r="B269" s="123" t="s">
        <v>322</v>
      </c>
      <c r="C269" s="123"/>
      <c r="D269" s="124">
        <v>645</v>
      </c>
      <c r="E269" s="125">
        <v>1466</v>
      </c>
      <c r="F269" s="125">
        <v>810</v>
      </c>
      <c r="G269" s="123">
        <v>656</v>
      </c>
    </row>
    <row r="270" spans="2:7" ht="15" customHeight="1">
      <c r="B270" s="126" t="s">
        <v>323</v>
      </c>
      <c r="C270" s="126"/>
      <c r="D270" s="127">
        <v>479</v>
      </c>
      <c r="E270" s="128">
        <v>1043</v>
      </c>
      <c r="F270" s="128">
        <v>593</v>
      </c>
      <c r="G270" s="126">
        <v>450</v>
      </c>
    </row>
    <row r="271" spans="2:7" ht="15" customHeight="1">
      <c r="B271" s="126" t="s">
        <v>324</v>
      </c>
      <c r="C271" s="126"/>
      <c r="D271" s="127">
        <v>146</v>
      </c>
      <c r="E271" s="128">
        <v>376</v>
      </c>
      <c r="F271" s="128">
        <v>191</v>
      </c>
      <c r="G271" s="126">
        <v>185</v>
      </c>
    </row>
    <row r="272" spans="2:7" ht="15" customHeight="1">
      <c r="B272" s="126" t="s">
        <v>325</v>
      </c>
      <c r="C272" s="126"/>
      <c r="D272" s="127">
        <v>20</v>
      </c>
      <c r="E272" s="128">
        <v>47</v>
      </c>
      <c r="F272" s="128">
        <v>26</v>
      </c>
      <c r="G272" s="126">
        <v>21</v>
      </c>
    </row>
    <row r="273" spans="1:7" ht="15" customHeight="1">
      <c r="A273" s="114"/>
      <c r="B273" s="114"/>
      <c r="C273" s="114"/>
      <c r="D273" s="113"/>
      <c r="E273" s="114"/>
      <c r="F273" s="114"/>
      <c r="G273" s="114"/>
    </row>
    <row r="274" spans="1:7" ht="15" customHeight="1">
      <c r="A274" s="114"/>
      <c r="B274" s="114"/>
      <c r="C274" s="114"/>
      <c r="D274" s="113"/>
      <c r="E274" s="114"/>
      <c r="F274" s="114"/>
      <c r="G274" s="114"/>
    </row>
    <row r="275" spans="1:7" ht="15" customHeight="1">
      <c r="A275" s="114"/>
      <c r="B275" s="114"/>
      <c r="C275" s="114"/>
      <c r="D275" s="113"/>
      <c r="E275" s="114"/>
      <c r="F275" s="114"/>
      <c r="G275" s="114"/>
    </row>
    <row r="276" spans="1:7" ht="15" customHeight="1">
      <c r="A276" s="114"/>
      <c r="B276" s="114"/>
      <c r="C276" s="114"/>
      <c r="D276" s="113"/>
      <c r="E276" s="114"/>
      <c r="F276" s="114"/>
      <c r="G276" s="114"/>
    </row>
    <row r="277" spans="1:7" ht="15" customHeight="1">
      <c r="A277" s="114"/>
      <c r="B277" s="114"/>
      <c r="C277" s="114"/>
      <c r="D277" s="113"/>
      <c r="E277" s="114"/>
      <c r="F277" s="114"/>
      <c r="G277" s="114"/>
    </row>
    <row r="278" spans="1:7" ht="15" customHeight="1">
      <c r="A278" s="114"/>
      <c r="B278" s="114"/>
      <c r="C278" s="114"/>
      <c r="D278" s="113"/>
      <c r="E278" s="114"/>
      <c r="F278" s="114"/>
      <c r="G278" s="114"/>
    </row>
    <row r="279" spans="1:7" ht="15" customHeight="1">
      <c r="A279" s="114"/>
      <c r="B279" s="114"/>
      <c r="C279" s="114"/>
      <c r="D279" s="113"/>
      <c r="E279" s="114"/>
      <c r="F279" s="114"/>
      <c r="G279" s="114"/>
    </row>
    <row r="280" spans="1:7" ht="15" customHeight="1">
      <c r="A280" s="114"/>
      <c r="B280" s="114"/>
      <c r="C280" s="114"/>
      <c r="D280" s="113"/>
      <c r="E280" s="114"/>
      <c r="F280" s="114"/>
      <c r="G280" s="114"/>
    </row>
    <row r="281" spans="1:7" ht="15" customHeight="1">
      <c r="A281" s="114"/>
      <c r="B281" s="114"/>
      <c r="C281" s="114"/>
      <c r="D281" s="113"/>
      <c r="E281" s="114"/>
      <c r="F281" s="114"/>
      <c r="G281" s="114"/>
    </row>
    <row r="282" spans="1:7" ht="15" customHeight="1">
      <c r="A282" s="114"/>
      <c r="B282" s="114"/>
      <c r="C282" s="114"/>
      <c r="D282" s="113"/>
      <c r="E282" s="114"/>
      <c r="F282" s="114"/>
      <c r="G282" s="114"/>
    </row>
    <row r="283" spans="1:7" ht="15" customHeight="1">
      <c r="A283" s="114"/>
      <c r="B283" s="114"/>
      <c r="C283" s="114"/>
      <c r="D283" s="113"/>
      <c r="E283" s="114"/>
      <c r="F283" s="114"/>
      <c r="G283" s="114"/>
    </row>
    <row r="284" spans="1:7" ht="15" customHeight="1">
      <c r="A284" s="114"/>
      <c r="B284" s="114"/>
      <c r="C284" s="137"/>
      <c r="D284" s="114"/>
      <c r="E284" s="114"/>
      <c r="F284" s="114"/>
      <c r="G284" s="114"/>
    </row>
    <row r="285" spans="1:7" s="136" customFormat="1" ht="15" customHeight="1">
      <c r="A285" s="114"/>
      <c r="B285" s="114"/>
      <c r="C285" s="137"/>
      <c r="D285" s="114"/>
      <c r="E285" s="114"/>
      <c r="F285" s="114"/>
      <c r="G285" s="114"/>
    </row>
    <row r="286" spans="1:7" s="136" customFormat="1" ht="15" customHeight="1">
      <c r="A286" s="114"/>
      <c r="B286" s="114"/>
      <c r="C286" s="137"/>
      <c r="D286" s="114"/>
      <c r="E286" s="114"/>
      <c r="F286" s="114"/>
      <c r="G286" s="114"/>
    </row>
    <row r="287" spans="1:7" s="136" customFormat="1" ht="15" customHeight="1">
      <c r="A287" s="129"/>
      <c r="B287" s="129"/>
      <c r="C287" s="138"/>
      <c r="D287" s="129"/>
      <c r="E287" s="129"/>
      <c r="F287" s="129"/>
      <c r="G287" s="129"/>
    </row>
    <row r="288" spans="1:7" s="136" customFormat="1" ht="15" customHeight="1">
      <c r="A288" s="114"/>
      <c r="B288" s="114"/>
      <c r="C288" s="114"/>
      <c r="D288" s="114"/>
      <c r="E288" s="114"/>
      <c r="F288" s="114"/>
      <c r="G288" s="114"/>
    </row>
    <row r="289" spans="1:7" s="136" customFormat="1" ht="15" customHeight="1">
      <c r="A289" s="114"/>
      <c r="B289" s="114"/>
      <c r="C289" s="114"/>
      <c r="D289" s="114"/>
      <c r="E289" s="114"/>
      <c r="F289" s="114"/>
      <c r="G289" s="114"/>
    </row>
    <row r="290" spans="1:7" s="136" customFormat="1" ht="15" customHeight="1">
      <c r="A290" s="114"/>
      <c r="B290" s="114"/>
      <c r="C290" s="114"/>
      <c r="D290" s="114"/>
      <c r="E290" s="114"/>
      <c r="F290" s="114"/>
      <c r="G290" s="114"/>
    </row>
    <row r="291" spans="1:7" s="136" customFormat="1" ht="15" customHeight="1">
      <c r="A291" s="114"/>
      <c r="B291" s="114"/>
      <c r="C291" s="114"/>
      <c r="D291" s="114"/>
      <c r="E291" s="114"/>
      <c r="F291" s="114"/>
      <c r="G291" s="114"/>
    </row>
    <row r="292" spans="1:7" ht="15" customHeight="1"/>
    <row r="293" spans="1:7" ht="15" customHeight="1"/>
    <row r="294" spans="1:7" ht="15" customHeight="1"/>
    <row r="295" spans="1:7" ht="15" customHeight="1"/>
    <row r="296" spans="1:7" ht="15" customHeight="1"/>
  </sheetData>
  <mergeCells count="4">
    <mergeCell ref="F1:G2"/>
    <mergeCell ref="A3:C4"/>
    <mergeCell ref="D3:D4"/>
    <mergeCell ref="E3:G3"/>
  </mergeCells>
  <phoneticPr fontId="2"/>
  <conditionalFormatting sqref="D98:E98 D226:E226">
    <cfRule type="cellIs" dxfId="2" priority="1" stopIfTrue="1" operator="lessThanOrEqual">
      <formula>2</formula>
    </cfRule>
  </conditionalFormatting>
  <conditionalFormatting sqref="F98:G99 F226:G227">
    <cfRule type="cellIs" dxfId="1" priority="2" stopIfTrue="1" operator="lessThanOrEqual">
      <formula>2</formula>
    </cfRule>
    <cfRule type="cellIs" dxfId="0" priority="3" stopIfTrue="1" operator="lessThan">
      <formula>0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1" orientation="portrait" useFirstPageNumber="1" verticalDpi="1200" r:id="rId1"/>
  <headerFooter alignWithMargins="0">
    <oddFooter>&amp;C&amp;"ＭＳ 明朝,標準"-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zoomScaleNormal="100" zoomScaleSheetLayoutView="100" workbookViewId="0">
      <pane ySplit="5" topLeftCell="A6" activePane="bottomLeft" state="frozen"/>
      <selection pane="bottomLeft" activeCell="F9" sqref="F9"/>
    </sheetView>
  </sheetViews>
  <sheetFormatPr defaultRowHeight="13.5"/>
  <cols>
    <col min="1" max="1" width="2.875" customWidth="1"/>
    <col min="2" max="2" width="5.375" customWidth="1"/>
    <col min="3" max="3" width="2.75" customWidth="1"/>
    <col min="4" max="24" width="8.125" customWidth="1"/>
    <col min="25" max="25" width="5" customWidth="1"/>
    <col min="257" max="257" width="2.875" customWidth="1"/>
    <col min="258" max="258" width="5.375" customWidth="1"/>
    <col min="259" max="259" width="2.75" customWidth="1"/>
    <col min="260" max="280" width="8.125" customWidth="1"/>
    <col min="281" max="281" width="5" customWidth="1"/>
    <col min="513" max="513" width="2.875" customWidth="1"/>
    <col min="514" max="514" width="5.375" customWidth="1"/>
    <col min="515" max="515" width="2.75" customWidth="1"/>
    <col min="516" max="536" width="8.125" customWidth="1"/>
    <col min="537" max="537" width="5" customWidth="1"/>
    <col min="769" max="769" width="2.875" customWidth="1"/>
    <col min="770" max="770" width="5.375" customWidth="1"/>
    <col min="771" max="771" width="2.75" customWidth="1"/>
    <col min="772" max="792" width="8.125" customWidth="1"/>
    <col min="793" max="793" width="5" customWidth="1"/>
    <col min="1025" max="1025" width="2.875" customWidth="1"/>
    <col min="1026" max="1026" width="5.375" customWidth="1"/>
    <col min="1027" max="1027" width="2.75" customWidth="1"/>
    <col min="1028" max="1048" width="8.125" customWidth="1"/>
    <col min="1049" max="1049" width="5" customWidth="1"/>
    <col min="1281" max="1281" width="2.875" customWidth="1"/>
    <col min="1282" max="1282" width="5.375" customWidth="1"/>
    <col min="1283" max="1283" width="2.75" customWidth="1"/>
    <col min="1284" max="1304" width="8.125" customWidth="1"/>
    <col min="1305" max="1305" width="5" customWidth="1"/>
    <col min="1537" max="1537" width="2.875" customWidth="1"/>
    <col min="1538" max="1538" width="5.375" customWidth="1"/>
    <col min="1539" max="1539" width="2.75" customWidth="1"/>
    <col min="1540" max="1560" width="8.125" customWidth="1"/>
    <col min="1561" max="1561" width="5" customWidth="1"/>
    <col min="1793" max="1793" width="2.875" customWidth="1"/>
    <col min="1794" max="1794" width="5.375" customWidth="1"/>
    <col min="1795" max="1795" width="2.75" customWidth="1"/>
    <col min="1796" max="1816" width="8.125" customWidth="1"/>
    <col min="1817" max="1817" width="5" customWidth="1"/>
    <col min="2049" max="2049" width="2.875" customWidth="1"/>
    <col min="2050" max="2050" width="5.375" customWidth="1"/>
    <col min="2051" max="2051" width="2.75" customWidth="1"/>
    <col min="2052" max="2072" width="8.125" customWidth="1"/>
    <col min="2073" max="2073" width="5" customWidth="1"/>
    <col min="2305" max="2305" width="2.875" customWidth="1"/>
    <col min="2306" max="2306" width="5.375" customWidth="1"/>
    <col min="2307" max="2307" width="2.75" customWidth="1"/>
    <col min="2308" max="2328" width="8.125" customWidth="1"/>
    <col min="2329" max="2329" width="5" customWidth="1"/>
    <col min="2561" max="2561" width="2.875" customWidth="1"/>
    <col min="2562" max="2562" width="5.375" customWidth="1"/>
    <col min="2563" max="2563" width="2.75" customWidth="1"/>
    <col min="2564" max="2584" width="8.125" customWidth="1"/>
    <col min="2585" max="2585" width="5" customWidth="1"/>
    <col min="2817" max="2817" width="2.875" customWidth="1"/>
    <col min="2818" max="2818" width="5.375" customWidth="1"/>
    <col min="2819" max="2819" width="2.75" customWidth="1"/>
    <col min="2820" max="2840" width="8.125" customWidth="1"/>
    <col min="2841" max="2841" width="5" customWidth="1"/>
    <col min="3073" max="3073" width="2.875" customWidth="1"/>
    <col min="3074" max="3074" width="5.375" customWidth="1"/>
    <col min="3075" max="3075" width="2.75" customWidth="1"/>
    <col min="3076" max="3096" width="8.125" customWidth="1"/>
    <col min="3097" max="3097" width="5" customWidth="1"/>
    <col min="3329" max="3329" width="2.875" customWidth="1"/>
    <col min="3330" max="3330" width="5.375" customWidth="1"/>
    <col min="3331" max="3331" width="2.75" customWidth="1"/>
    <col min="3332" max="3352" width="8.125" customWidth="1"/>
    <col min="3353" max="3353" width="5" customWidth="1"/>
    <col min="3585" max="3585" width="2.875" customWidth="1"/>
    <col min="3586" max="3586" width="5.375" customWidth="1"/>
    <col min="3587" max="3587" width="2.75" customWidth="1"/>
    <col min="3588" max="3608" width="8.125" customWidth="1"/>
    <col min="3609" max="3609" width="5" customWidth="1"/>
    <col min="3841" max="3841" width="2.875" customWidth="1"/>
    <col min="3842" max="3842" width="5.375" customWidth="1"/>
    <col min="3843" max="3843" width="2.75" customWidth="1"/>
    <col min="3844" max="3864" width="8.125" customWidth="1"/>
    <col min="3865" max="3865" width="5" customWidth="1"/>
    <col min="4097" max="4097" width="2.875" customWidth="1"/>
    <col min="4098" max="4098" width="5.375" customWidth="1"/>
    <col min="4099" max="4099" width="2.75" customWidth="1"/>
    <col min="4100" max="4120" width="8.125" customWidth="1"/>
    <col min="4121" max="4121" width="5" customWidth="1"/>
    <col min="4353" max="4353" width="2.875" customWidth="1"/>
    <col min="4354" max="4354" width="5.375" customWidth="1"/>
    <col min="4355" max="4355" width="2.75" customWidth="1"/>
    <col min="4356" max="4376" width="8.125" customWidth="1"/>
    <col min="4377" max="4377" width="5" customWidth="1"/>
    <col min="4609" max="4609" width="2.875" customWidth="1"/>
    <col min="4610" max="4610" width="5.375" customWidth="1"/>
    <col min="4611" max="4611" width="2.75" customWidth="1"/>
    <col min="4612" max="4632" width="8.125" customWidth="1"/>
    <col min="4633" max="4633" width="5" customWidth="1"/>
    <col min="4865" max="4865" width="2.875" customWidth="1"/>
    <col min="4866" max="4866" width="5.375" customWidth="1"/>
    <col min="4867" max="4867" width="2.75" customWidth="1"/>
    <col min="4868" max="4888" width="8.125" customWidth="1"/>
    <col min="4889" max="4889" width="5" customWidth="1"/>
    <col min="5121" max="5121" width="2.875" customWidth="1"/>
    <col min="5122" max="5122" width="5.375" customWidth="1"/>
    <col min="5123" max="5123" width="2.75" customWidth="1"/>
    <col min="5124" max="5144" width="8.125" customWidth="1"/>
    <col min="5145" max="5145" width="5" customWidth="1"/>
    <col min="5377" max="5377" width="2.875" customWidth="1"/>
    <col min="5378" max="5378" width="5.375" customWidth="1"/>
    <col min="5379" max="5379" width="2.75" customWidth="1"/>
    <col min="5380" max="5400" width="8.125" customWidth="1"/>
    <col min="5401" max="5401" width="5" customWidth="1"/>
    <col min="5633" max="5633" width="2.875" customWidth="1"/>
    <col min="5634" max="5634" width="5.375" customWidth="1"/>
    <col min="5635" max="5635" width="2.75" customWidth="1"/>
    <col min="5636" max="5656" width="8.125" customWidth="1"/>
    <col min="5657" max="5657" width="5" customWidth="1"/>
    <col min="5889" max="5889" width="2.875" customWidth="1"/>
    <col min="5890" max="5890" width="5.375" customWidth="1"/>
    <col min="5891" max="5891" width="2.75" customWidth="1"/>
    <col min="5892" max="5912" width="8.125" customWidth="1"/>
    <col min="5913" max="5913" width="5" customWidth="1"/>
    <col min="6145" max="6145" width="2.875" customWidth="1"/>
    <col min="6146" max="6146" width="5.375" customWidth="1"/>
    <col min="6147" max="6147" width="2.75" customWidth="1"/>
    <col min="6148" max="6168" width="8.125" customWidth="1"/>
    <col min="6169" max="6169" width="5" customWidth="1"/>
    <col min="6401" max="6401" width="2.875" customWidth="1"/>
    <col min="6402" max="6402" width="5.375" customWidth="1"/>
    <col min="6403" max="6403" width="2.75" customWidth="1"/>
    <col min="6404" max="6424" width="8.125" customWidth="1"/>
    <col min="6425" max="6425" width="5" customWidth="1"/>
    <col min="6657" max="6657" width="2.875" customWidth="1"/>
    <col min="6658" max="6658" width="5.375" customWidth="1"/>
    <col min="6659" max="6659" width="2.75" customWidth="1"/>
    <col min="6660" max="6680" width="8.125" customWidth="1"/>
    <col min="6681" max="6681" width="5" customWidth="1"/>
    <col min="6913" max="6913" width="2.875" customWidth="1"/>
    <col min="6914" max="6914" width="5.375" customWidth="1"/>
    <col min="6915" max="6915" width="2.75" customWidth="1"/>
    <col min="6916" max="6936" width="8.125" customWidth="1"/>
    <col min="6937" max="6937" width="5" customWidth="1"/>
    <col min="7169" max="7169" width="2.875" customWidth="1"/>
    <col min="7170" max="7170" width="5.375" customWidth="1"/>
    <col min="7171" max="7171" width="2.75" customWidth="1"/>
    <col min="7172" max="7192" width="8.125" customWidth="1"/>
    <col min="7193" max="7193" width="5" customWidth="1"/>
    <col min="7425" max="7425" width="2.875" customWidth="1"/>
    <col min="7426" max="7426" width="5.375" customWidth="1"/>
    <col min="7427" max="7427" width="2.75" customWidth="1"/>
    <col min="7428" max="7448" width="8.125" customWidth="1"/>
    <col min="7449" max="7449" width="5" customWidth="1"/>
    <col min="7681" max="7681" width="2.875" customWidth="1"/>
    <col min="7682" max="7682" width="5.375" customWidth="1"/>
    <col min="7683" max="7683" width="2.75" customWidth="1"/>
    <col min="7684" max="7704" width="8.125" customWidth="1"/>
    <col min="7705" max="7705" width="5" customWidth="1"/>
    <col min="7937" max="7937" width="2.875" customWidth="1"/>
    <col min="7938" max="7938" width="5.375" customWidth="1"/>
    <col min="7939" max="7939" width="2.75" customWidth="1"/>
    <col min="7940" max="7960" width="8.125" customWidth="1"/>
    <col min="7961" max="7961" width="5" customWidth="1"/>
    <col min="8193" max="8193" width="2.875" customWidth="1"/>
    <col min="8194" max="8194" width="5.375" customWidth="1"/>
    <col min="8195" max="8195" width="2.75" customWidth="1"/>
    <col min="8196" max="8216" width="8.125" customWidth="1"/>
    <col min="8217" max="8217" width="5" customWidth="1"/>
    <col min="8449" max="8449" width="2.875" customWidth="1"/>
    <col min="8450" max="8450" width="5.375" customWidth="1"/>
    <col min="8451" max="8451" width="2.75" customWidth="1"/>
    <col min="8452" max="8472" width="8.125" customWidth="1"/>
    <col min="8473" max="8473" width="5" customWidth="1"/>
    <col min="8705" max="8705" width="2.875" customWidth="1"/>
    <col min="8706" max="8706" width="5.375" customWidth="1"/>
    <col min="8707" max="8707" width="2.75" customWidth="1"/>
    <col min="8708" max="8728" width="8.125" customWidth="1"/>
    <col min="8729" max="8729" width="5" customWidth="1"/>
    <col min="8961" max="8961" width="2.875" customWidth="1"/>
    <col min="8962" max="8962" width="5.375" customWidth="1"/>
    <col min="8963" max="8963" width="2.75" customWidth="1"/>
    <col min="8964" max="8984" width="8.125" customWidth="1"/>
    <col min="8985" max="8985" width="5" customWidth="1"/>
    <col min="9217" max="9217" width="2.875" customWidth="1"/>
    <col min="9218" max="9218" width="5.375" customWidth="1"/>
    <col min="9219" max="9219" width="2.75" customWidth="1"/>
    <col min="9220" max="9240" width="8.125" customWidth="1"/>
    <col min="9241" max="9241" width="5" customWidth="1"/>
    <col min="9473" max="9473" width="2.875" customWidth="1"/>
    <col min="9474" max="9474" width="5.375" customWidth="1"/>
    <col min="9475" max="9475" width="2.75" customWidth="1"/>
    <col min="9476" max="9496" width="8.125" customWidth="1"/>
    <col min="9497" max="9497" width="5" customWidth="1"/>
    <col min="9729" max="9729" width="2.875" customWidth="1"/>
    <col min="9730" max="9730" width="5.375" customWidth="1"/>
    <col min="9731" max="9731" width="2.75" customWidth="1"/>
    <col min="9732" max="9752" width="8.125" customWidth="1"/>
    <col min="9753" max="9753" width="5" customWidth="1"/>
    <col min="9985" max="9985" width="2.875" customWidth="1"/>
    <col min="9986" max="9986" width="5.375" customWidth="1"/>
    <col min="9987" max="9987" width="2.75" customWidth="1"/>
    <col min="9988" max="10008" width="8.125" customWidth="1"/>
    <col min="10009" max="10009" width="5" customWidth="1"/>
    <col min="10241" max="10241" width="2.875" customWidth="1"/>
    <col min="10242" max="10242" width="5.375" customWidth="1"/>
    <col min="10243" max="10243" width="2.75" customWidth="1"/>
    <col min="10244" max="10264" width="8.125" customWidth="1"/>
    <col min="10265" max="10265" width="5" customWidth="1"/>
    <col min="10497" max="10497" width="2.875" customWidth="1"/>
    <col min="10498" max="10498" width="5.375" customWidth="1"/>
    <col min="10499" max="10499" width="2.75" customWidth="1"/>
    <col min="10500" max="10520" width="8.125" customWidth="1"/>
    <col min="10521" max="10521" width="5" customWidth="1"/>
    <col min="10753" max="10753" width="2.875" customWidth="1"/>
    <col min="10754" max="10754" width="5.375" customWidth="1"/>
    <col min="10755" max="10755" width="2.75" customWidth="1"/>
    <col min="10756" max="10776" width="8.125" customWidth="1"/>
    <col min="10777" max="10777" width="5" customWidth="1"/>
    <col min="11009" max="11009" width="2.875" customWidth="1"/>
    <col min="11010" max="11010" width="5.375" customWidth="1"/>
    <col min="11011" max="11011" width="2.75" customWidth="1"/>
    <col min="11012" max="11032" width="8.125" customWidth="1"/>
    <col min="11033" max="11033" width="5" customWidth="1"/>
    <col min="11265" max="11265" width="2.875" customWidth="1"/>
    <col min="11266" max="11266" width="5.375" customWidth="1"/>
    <col min="11267" max="11267" width="2.75" customWidth="1"/>
    <col min="11268" max="11288" width="8.125" customWidth="1"/>
    <col min="11289" max="11289" width="5" customWidth="1"/>
    <col min="11521" max="11521" width="2.875" customWidth="1"/>
    <col min="11522" max="11522" width="5.375" customWidth="1"/>
    <col min="11523" max="11523" width="2.75" customWidth="1"/>
    <col min="11524" max="11544" width="8.125" customWidth="1"/>
    <col min="11545" max="11545" width="5" customWidth="1"/>
    <col min="11777" max="11777" width="2.875" customWidth="1"/>
    <col min="11778" max="11778" width="5.375" customWidth="1"/>
    <col min="11779" max="11779" width="2.75" customWidth="1"/>
    <col min="11780" max="11800" width="8.125" customWidth="1"/>
    <col min="11801" max="11801" width="5" customWidth="1"/>
    <col min="12033" max="12033" width="2.875" customWidth="1"/>
    <col min="12034" max="12034" width="5.375" customWidth="1"/>
    <col min="12035" max="12035" width="2.75" customWidth="1"/>
    <col min="12036" max="12056" width="8.125" customWidth="1"/>
    <col min="12057" max="12057" width="5" customWidth="1"/>
    <col min="12289" max="12289" width="2.875" customWidth="1"/>
    <col min="12290" max="12290" width="5.375" customWidth="1"/>
    <col min="12291" max="12291" width="2.75" customWidth="1"/>
    <col min="12292" max="12312" width="8.125" customWidth="1"/>
    <col min="12313" max="12313" width="5" customWidth="1"/>
    <col min="12545" max="12545" width="2.875" customWidth="1"/>
    <col min="12546" max="12546" width="5.375" customWidth="1"/>
    <col min="12547" max="12547" width="2.75" customWidth="1"/>
    <col min="12548" max="12568" width="8.125" customWidth="1"/>
    <col min="12569" max="12569" width="5" customWidth="1"/>
    <col min="12801" max="12801" width="2.875" customWidth="1"/>
    <col min="12802" max="12802" width="5.375" customWidth="1"/>
    <col min="12803" max="12803" width="2.75" customWidth="1"/>
    <col min="12804" max="12824" width="8.125" customWidth="1"/>
    <col min="12825" max="12825" width="5" customWidth="1"/>
    <col min="13057" max="13057" width="2.875" customWidth="1"/>
    <col min="13058" max="13058" width="5.375" customWidth="1"/>
    <col min="13059" max="13059" width="2.75" customWidth="1"/>
    <col min="13060" max="13080" width="8.125" customWidth="1"/>
    <col min="13081" max="13081" width="5" customWidth="1"/>
    <col min="13313" max="13313" width="2.875" customWidth="1"/>
    <col min="13314" max="13314" width="5.375" customWidth="1"/>
    <col min="13315" max="13315" width="2.75" customWidth="1"/>
    <col min="13316" max="13336" width="8.125" customWidth="1"/>
    <col min="13337" max="13337" width="5" customWidth="1"/>
    <col min="13569" max="13569" width="2.875" customWidth="1"/>
    <col min="13570" max="13570" width="5.375" customWidth="1"/>
    <col min="13571" max="13571" width="2.75" customWidth="1"/>
    <col min="13572" max="13592" width="8.125" customWidth="1"/>
    <col min="13593" max="13593" width="5" customWidth="1"/>
    <col min="13825" max="13825" width="2.875" customWidth="1"/>
    <col min="13826" max="13826" width="5.375" customWidth="1"/>
    <col min="13827" max="13827" width="2.75" customWidth="1"/>
    <col min="13828" max="13848" width="8.125" customWidth="1"/>
    <col min="13849" max="13849" width="5" customWidth="1"/>
    <col min="14081" max="14081" width="2.875" customWidth="1"/>
    <col min="14082" max="14082" width="5.375" customWidth="1"/>
    <col min="14083" max="14083" width="2.75" customWidth="1"/>
    <col min="14084" max="14104" width="8.125" customWidth="1"/>
    <col min="14105" max="14105" width="5" customWidth="1"/>
    <col min="14337" max="14337" width="2.875" customWidth="1"/>
    <col min="14338" max="14338" width="5.375" customWidth="1"/>
    <col min="14339" max="14339" width="2.75" customWidth="1"/>
    <col min="14340" max="14360" width="8.125" customWidth="1"/>
    <col min="14361" max="14361" width="5" customWidth="1"/>
    <col min="14593" max="14593" width="2.875" customWidth="1"/>
    <col min="14594" max="14594" width="5.375" customWidth="1"/>
    <col min="14595" max="14595" width="2.75" customWidth="1"/>
    <col min="14596" max="14616" width="8.125" customWidth="1"/>
    <col min="14617" max="14617" width="5" customWidth="1"/>
    <col min="14849" max="14849" width="2.875" customWidth="1"/>
    <col min="14850" max="14850" width="5.375" customWidth="1"/>
    <col min="14851" max="14851" width="2.75" customWidth="1"/>
    <col min="14852" max="14872" width="8.125" customWidth="1"/>
    <col min="14873" max="14873" width="5" customWidth="1"/>
    <col min="15105" max="15105" width="2.875" customWidth="1"/>
    <col min="15106" max="15106" width="5.375" customWidth="1"/>
    <col min="15107" max="15107" width="2.75" customWidth="1"/>
    <col min="15108" max="15128" width="8.125" customWidth="1"/>
    <col min="15129" max="15129" width="5" customWidth="1"/>
    <col min="15361" max="15361" width="2.875" customWidth="1"/>
    <col min="15362" max="15362" width="5.375" customWidth="1"/>
    <col min="15363" max="15363" width="2.75" customWidth="1"/>
    <col min="15364" max="15384" width="8.125" customWidth="1"/>
    <col min="15385" max="15385" width="5" customWidth="1"/>
    <col min="15617" max="15617" width="2.875" customWidth="1"/>
    <col min="15618" max="15618" width="5.375" customWidth="1"/>
    <col min="15619" max="15619" width="2.75" customWidth="1"/>
    <col min="15620" max="15640" width="8.125" customWidth="1"/>
    <col min="15641" max="15641" width="5" customWidth="1"/>
    <col min="15873" max="15873" width="2.875" customWidth="1"/>
    <col min="15874" max="15874" width="5.375" customWidth="1"/>
    <col min="15875" max="15875" width="2.75" customWidth="1"/>
    <col min="15876" max="15896" width="8.125" customWidth="1"/>
    <col min="15897" max="15897" width="5" customWidth="1"/>
    <col min="16129" max="16129" width="2.875" customWidth="1"/>
    <col min="16130" max="16130" width="5.375" customWidth="1"/>
    <col min="16131" max="16131" width="2.75" customWidth="1"/>
    <col min="16132" max="16152" width="8.125" customWidth="1"/>
    <col min="16153" max="16153" width="5" customWidth="1"/>
  </cols>
  <sheetData>
    <row r="1" spans="1:26" ht="14.25" customHeight="1">
      <c r="A1" s="41" t="s">
        <v>4401</v>
      </c>
      <c r="B1" s="338"/>
      <c r="C1" s="338"/>
      <c r="D1" s="338"/>
      <c r="E1" s="41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454" t="s">
        <v>45</v>
      </c>
      <c r="X1" s="454"/>
    </row>
    <row r="2" spans="1:26" ht="3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51"/>
      <c r="X2" s="351"/>
    </row>
    <row r="3" spans="1:26" ht="15" customHeight="1">
      <c r="A3" s="406" t="s">
        <v>4249</v>
      </c>
      <c r="B3" s="407"/>
      <c r="C3" s="407"/>
      <c r="D3" s="407" t="s">
        <v>56</v>
      </c>
      <c r="E3" s="722" t="s">
        <v>4284</v>
      </c>
      <c r="F3" s="722" t="s">
        <v>4254</v>
      </c>
      <c r="G3" s="722" t="s">
        <v>4255</v>
      </c>
      <c r="H3" s="722" t="s">
        <v>4256</v>
      </c>
      <c r="I3" s="722" t="s">
        <v>4257</v>
      </c>
      <c r="J3" s="722" t="s">
        <v>4258</v>
      </c>
      <c r="K3" s="722" t="s">
        <v>4259</v>
      </c>
      <c r="L3" s="722" t="s">
        <v>4260</v>
      </c>
      <c r="M3" s="722" t="s">
        <v>4261</v>
      </c>
      <c r="N3" s="722" t="s">
        <v>4262</v>
      </c>
      <c r="O3" s="722" t="s">
        <v>4263</v>
      </c>
      <c r="P3" s="722" t="s">
        <v>4264</v>
      </c>
      <c r="Q3" s="722" t="s">
        <v>4265</v>
      </c>
      <c r="R3" s="722" t="s">
        <v>4285</v>
      </c>
      <c r="S3" s="722" t="s">
        <v>4267</v>
      </c>
      <c r="T3" s="722" t="s">
        <v>4286</v>
      </c>
      <c r="U3" s="722" t="s">
        <v>4269</v>
      </c>
      <c r="V3" s="722" t="s">
        <v>4287</v>
      </c>
      <c r="W3" s="722" t="s">
        <v>4288</v>
      </c>
      <c r="X3" s="794" t="s">
        <v>4289</v>
      </c>
    </row>
    <row r="4" spans="1:26" ht="45.6" customHeight="1">
      <c r="A4" s="411"/>
      <c r="B4" s="412"/>
      <c r="C4" s="412"/>
      <c r="D4" s="412"/>
      <c r="E4" s="729"/>
      <c r="F4" s="729"/>
      <c r="G4" s="729"/>
      <c r="H4" s="412"/>
      <c r="I4" s="729"/>
      <c r="J4" s="557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690"/>
    </row>
    <row r="5" spans="1:26" ht="4.9000000000000004" customHeight="1">
      <c r="A5" s="338"/>
      <c r="B5" s="402"/>
      <c r="C5" s="338"/>
      <c r="D5" s="773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</row>
    <row r="6" spans="1:26" s="824" customFormat="1" ht="12" customHeight="1">
      <c r="A6" s="797" t="s">
        <v>4273</v>
      </c>
      <c r="B6" s="748"/>
      <c r="C6" s="748"/>
      <c r="D6" s="898">
        <f>SUM(D7:D21)</f>
        <v>143018</v>
      </c>
      <c r="E6" s="899">
        <f t="shared" ref="E6:X6" si="0">SUM(E7:E21)</f>
        <v>3286</v>
      </c>
      <c r="F6" s="899">
        <f t="shared" si="0"/>
        <v>422</v>
      </c>
      <c r="G6" s="899">
        <f t="shared" si="0"/>
        <v>90</v>
      </c>
      <c r="H6" s="899">
        <f t="shared" si="0"/>
        <v>17336</v>
      </c>
      <c r="I6" s="899">
        <f t="shared" si="0"/>
        <v>25366</v>
      </c>
      <c r="J6" s="899">
        <f t="shared" si="0"/>
        <v>1271</v>
      </c>
      <c r="K6" s="899">
        <f t="shared" si="0"/>
        <v>1353</v>
      </c>
      <c r="L6" s="899">
        <f t="shared" si="0"/>
        <v>7511</v>
      </c>
      <c r="M6" s="899">
        <f t="shared" si="0"/>
        <v>21666</v>
      </c>
      <c r="N6" s="899">
        <f t="shared" si="0"/>
        <v>2468</v>
      </c>
      <c r="O6" s="899">
        <f t="shared" si="0"/>
        <v>2118</v>
      </c>
      <c r="P6" s="899">
        <f t="shared" si="0"/>
        <v>3908</v>
      </c>
      <c r="Q6" s="899">
        <f t="shared" si="0"/>
        <v>7418</v>
      </c>
      <c r="R6" s="899">
        <f t="shared" si="0"/>
        <v>5778</v>
      </c>
      <c r="S6" s="899">
        <f t="shared" si="0"/>
        <v>6387</v>
      </c>
      <c r="T6" s="899">
        <f t="shared" si="0"/>
        <v>20008</v>
      </c>
      <c r="U6" s="899">
        <f t="shared" si="0"/>
        <v>857</v>
      </c>
      <c r="V6" s="899">
        <f t="shared" si="0"/>
        <v>8882</v>
      </c>
      <c r="W6" s="899">
        <f t="shared" si="0"/>
        <v>3619</v>
      </c>
      <c r="X6" s="899">
        <f t="shared" si="0"/>
        <v>3274</v>
      </c>
      <c r="Y6" s="820"/>
      <c r="Z6" s="820"/>
    </row>
    <row r="7" spans="1:26" ht="12" customHeight="1">
      <c r="A7" s="558"/>
      <c r="B7" s="402" t="s">
        <v>4274</v>
      </c>
      <c r="C7" s="338" t="s">
        <v>4275</v>
      </c>
      <c r="D7" s="803">
        <v>1737</v>
      </c>
      <c r="E7" s="804">
        <v>20</v>
      </c>
      <c r="F7" s="804">
        <v>6</v>
      </c>
      <c r="G7" s="804" t="s">
        <v>3897</v>
      </c>
      <c r="H7" s="804">
        <v>154</v>
      </c>
      <c r="I7" s="804">
        <v>449</v>
      </c>
      <c r="J7" s="804">
        <v>17</v>
      </c>
      <c r="K7" s="804">
        <v>4</v>
      </c>
      <c r="L7" s="804">
        <v>62</v>
      </c>
      <c r="M7" s="804">
        <v>398</v>
      </c>
      <c r="N7" s="804">
        <v>7</v>
      </c>
      <c r="O7" s="804">
        <v>8</v>
      </c>
      <c r="P7" s="804">
        <v>17</v>
      </c>
      <c r="Q7" s="804">
        <v>291</v>
      </c>
      <c r="R7" s="804">
        <v>84</v>
      </c>
      <c r="S7" s="804">
        <v>17</v>
      </c>
      <c r="T7" s="804">
        <v>67</v>
      </c>
      <c r="U7" s="804">
        <v>18</v>
      </c>
      <c r="V7" s="900">
        <v>47</v>
      </c>
      <c r="W7" s="900">
        <v>18</v>
      </c>
      <c r="X7" s="900">
        <v>53</v>
      </c>
      <c r="Y7" s="901"/>
      <c r="Z7" s="901"/>
    </row>
    <row r="8" spans="1:26" ht="12" customHeight="1">
      <c r="A8" s="558"/>
      <c r="B8" s="402" t="s">
        <v>3925</v>
      </c>
      <c r="C8" s="338"/>
      <c r="D8" s="803">
        <v>7477</v>
      </c>
      <c r="E8" s="804">
        <v>58</v>
      </c>
      <c r="F8" s="804">
        <v>24</v>
      </c>
      <c r="G8" s="804">
        <v>3</v>
      </c>
      <c r="H8" s="804">
        <v>725</v>
      </c>
      <c r="I8" s="804">
        <v>1640</v>
      </c>
      <c r="J8" s="804">
        <v>106</v>
      </c>
      <c r="K8" s="804">
        <v>72</v>
      </c>
      <c r="L8" s="804">
        <v>278</v>
      </c>
      <c r="M8" s="804">
        <v>1254</v>
      </c>
      <c r="N8" s="804">
        <v>138</v>
      </c>
      <c r="O8" s="804">
        <v>73</v>
      </c>
      <c r="P8" s="804">
        <v>139</v>
      </c>
      <c r="Q8" s="804">
        <v>503</v>
      </c>
      <c r="R8" s="804">
        <v>376</v>
      </c>
      <c r="S8" s="804">
        <v>323</v>
      </c>
      <c r="T8" s="804">
        <v>975</v>
      </c>
      <c r="U8" s="804">
        <v>44</v>
      </c>
      <c r="V8" s="900">
        <v>295</v>
      </c>
      <c r="W8" s="900">
        <v>241</v>
      </c>
      <c r="X8" s="900">
        <v>210</v>
      </c>
      <c r="Y8" s="901"/>
      <c r="Z8" s="901"/>
    </row>
    <row r="9" spans="1:26" ht="12" customHeight="1">
      <c r="A9" s="558"/>
      <c r="B9" s="402" t="s">
        <v>3926</v>
      </c>
      <c r="C9" s="338"/>
      <c r="D9" s="803">
        <v>10092</v>
      </c>
      <c r="E9" s="804">
        <v>82</v>
      </c>
      <c r="F9" s="804">
        <v>13</v>
      </c>
      <c r="G9" s="804">
        <v>2</v>
      </c>
      <c r="H9" s="804">
        <v>1044</v>
      </c>
      <c r="I9" s="804">
        <v>2063</v>
      </c>
      <c r="J9" s="804">
        <v>111</v>
      </c>
      <c r="K9" s="804">
        <v>128</v>
      </c>
      <c r="L9" s="804">
        <v>368</v>
      </c>
      <c r="M9" s="804">
        <v>1591</v>
      </c>
      <c r="N9" s="804">
        <v>260</v>
      </c>
      <c r="O9" s="804">
        <v>115</v>
      </c>
      <c r="P9" s="804">
        <v>245</v>
      </c>
      <c r="Q9" s="804">
        <v>457</v>
      </c>
      <c r="R9" s="804">
        <v>407</v>
      </c>
      <c r="S9" s="804">
        <v>468</v>
      </c>
      <c r="T9" s="804">
        <v>1594</v>
      </c>
      <c r="U9" s="804">
        <v>64</v>
      </c>
      <c r="V9" s="900">
        <v>455</v>
      </c>
      <c r="W9" s="900">
        <v>397</v>
      </c>
      <c r="X9" s="900">
        <v>228</v>
      </c>
      <c r="Y9" s="901"/>
      <c r="Z9" s="901"/>
    </row>
    <row r="10" spans="1:26" ht="12" customHeight="1">
      <c r="A10" s="558"/>
      <c r="B10" s="402" t="s">
        <v>3927</v>
      </c>
      <c r="C10" s="338"/>
      <c r="D10" s="803">
        <v>10807</v>
      </c>
      <c r="E10" s="804">
        <v>91</v>
      </c>
      <c r="F10" s="804">
        <v>18</v>
      </c>
      <c r="G10" s="804">
        <v>2</v>
      </c>
      <c r="H10" s="804">
        <v>1247</v>
      </c>
      <c r="I10" s="804">
        <v>2293</v>
      </c>
      <c r="J10" s="804">
        <v>109</v>
      </c>
      <c r="K10" s="804">
        <v>108</v>
      </c>
      <c r="L10" s="804">
        <v>462</v>
      </c>
      <c r="M10" s="804">
        <v>1603</v>
      </c>
      <c r="N10" s="804">
        <v>185</v>
      </c>
      <c r="O10" s="804">
        <v>133</v>
      </c>
      <c r="P10" s="804">
        <v>277</v>
      </c>
      <c r="Q10" s="804">
        <v>467</v>
      </c>
      <c r="R10" s="804">
        <v>438</v>
      </c>
      <c r="S10" s="804">
        <v>436</v>
      </c>
      <c r="T10" s="804">
        <v>1701</v>
      </c>
      <c r="U10" s="804">
        <v>78</v>
      </c>
      <c r="V10" s="900">
        <v>545</v>
      </c>
      <c r="W10" s="900">
        <v>394</v>
      </c>
      <c r="X10" s="900">
        <v>220</v>
      </c>
      <c r="Y10" s="901"/>
      <c r="Z10" s="901"/>
    </row>
    <row r="11" spans="1:26" ht="12" customHeight="1">
      <c r="A11" s="558"/>
      <c r="B11" s="402" t="s">
        <v>3928</v>
      </c>
      <c r="C11" s="338"/>
      <c r="D11" s="803">
        <v>12482</v>
      </c>
      <c r="E11" s="804">
        <v>106</v>
      </c>
      <c r="F11" s="804">
        <v>21</v>
      </c>
      <c r="G11" s="804">
        <v>7</v>
      </c>
      <c r="H11" s="804">
        <v>1475</v>
      </c>
      <c r="I11" s="804">
        <v>2446</v>
      </c>
      <c r="J11" s="804">
        <v>100</v>
      </c>
      <c r="K11" s="804">
        <v>154</v>
      </c>
      <c r="L11" s="804">
        <v>574</v>
      </c>
      <c r="M11" s="804">
        <v>1957</v>
      </c>
      <c r="N11" s="804">
        <v>168</v>
      </c>
      <c r="O11" s="804">
        <v>152</v>
      </c>
      <c r="P11" s="804">
        <v>328</v>
      </c>
      <c r="Q11" s="804">
        <v>585</v>
      </c>
      <c r="R11" s="804">
        <v>567</v>
      </c>
      <c r="S11" s="804">
        <v>487</v>
      </c>
      <c r="T11" s="804">
        <v>1925</v>
      </c>
      <c r="U11" s="804">
        <v>90</v>
      </c>
      <c r="V11" s="900">
        <v>726</v>
      </c>
      <c r="W11" s="900">
        <v>357</v>
      </c>
      <c r="X11" s="900">
        <v>257</v>
      </c>
      <c r="Y11" s="901"/>
      <c r="Z11" s="901"/>
    </row>
    <row r="12" spans="1:26" ht="12" customHeight="1">
      <c r="A12" s="558"/>
      <c r="B12" s="402" t="s">
        <v>3929</v>
      </c>
      <c r="C12" s="338"/>
      <c r="D12" s="803">
        <v>15224</v>
      </c>
      <c r="E12" s="804">
        <v>138</v>
      </c>
      <c r="F12" s="804">
        <v>20</v>
      </c>
      <c r="G12" s="804">
        <v>7</v>
      </c>
      <c r="H12" s="804">
        <v>1911</v>
      </c>
      <c r="I12" s="804">
        <v>2950</v>
      </c>
      <c r="J12" s="804">
        <v>148</v>
      </c>
      <c r="K12" s="804">
        <v>205</v>
      </c>
      <c r="L12" s="804">
        <v>745</v>
      </c>
      <c r="M12" s="804">
        <v>2291</v>
      </c>
      <c r="N12" s="804">
        <v>217</v>
      </c>
      <c r="O12" s="804">
        <v>190</v>
      </c>
      <c r="P12" s="804">
        <v>432</v>
      </c>
      <c r="Q12" s="804">
        <v>682</v>
      </c>
      <c r="R12" s="804">
        <v>540</v>
      </c>
      <c r="S12" s="804">
        <v>705</v>
      </c>
      <c r="T12" s="804">
        <v>2339</v>
      </c>
      <c r="U12" s="804">
        <v>75</v>
      </c>
      <c r="V12" s="900">
        <v>839</v>
      </c>
      <c r="W12" s="900">
        <v>461</v>
      </c>
      <c r="X12" s="900">
        <v>329</v>
      </c>
      <c r="Y12" s="901"/>
      <c r="Z12" s="901"/>
    </row>
    <row r="13" spans="1:26" ht="12" customHeight="1">
      <c r="A13" s="558"/>
      <c r="B13" s="402" t="s">
        <v>3930</v>
      </c>
      <c r="C13" s="338"/>
      <c r="D13" s="803">
        <v>17411</v>
      </c>
      <c r="E13" s="804">
        <v>153</v>
      </c>
      <c r="F13" s="804">
        <v>20</v>
      </c>
      <c r="G13" s="804">
        <v>13</v>
      </c>
      <c r="H13" s="804">
        <v>2190</v>
      </c>
      <c r="I13" s="804">
        <v>3500</v>
      </c>
      <c r="J13" s="804">
        <v>194</v>
      </c>
      <c r="K13" s="804">
        <v>198</v>
      </c>
      <c r="L13" s="804">
        <v>1027</v>
      </c>
      <c r="M13" s="804">
        <v>2548</v>
      </c>
      <c r="N13" s="804">
        <v>331</v>
      </c>
      <c r="O13" s="804">
        <v>204</v>
      </c>
      <c r="P13" s="804">
        <v>476</v>
      </c>
      <c r="Q13" s="804">
        <v>838</v>
      </c>
      <c r="R13" s="804">
        <v>515</v>
      </c>
      <c r="S13" s="804">
        <v>870</v>
      </c>
      <c r="T13" s="804">
        <v>2356</v>
      </c>
      <c r="U13" s="804">
        <v>113</v>
      </c>
      <c r="V13" s="900">
        <v>988</v>
      </c>
      <c r="W13" s="900">
        <v>539</v>
      </c>
      <c r="X13" s="900">
        <v>338</v>
      </c>
      <c r="Y13" s="901"/>
      <c r="Z13" s="901"/>
    </row>
    <row r="14" spans="1:26" ht="12" customHeight="1">
      <c r="A14" s="558"/>
      <c r="B14" s="402" t="s">
        <v>3931</v>
      </c>
      <c r="C14" s="338"/>
      <c r="D14" s="803">
        <v>15738</v>
      </c>
      <c r="E14" s="804">
        <v>159</v>
      </c>
      <c r="F14" s="804">
        <v>44</v>
      </c>
      <c r="G14" s="804">
        <v>9</v>
      </c>
      <c r="H14" s="804">
        <v>1786</v>
      </c>
      <c r="I14" s="804">
        <v>3113</v>
      </c>
      <c r="J14" s="804">
        <v>176</v>
      </c>
      <c r="K14" s="804">
        <v>173</v>
      </c>
      <c r="L14" s="804">
        <v>988</v>
      </c>
      <c r="M14" s="804">
        <v>2320</v>
      </c>
      <c r="N14" s="804">
        <v>325</v>
      </c>
      <c r="O14" s="804">
        <v>215</v>
      </c>
      <c r="P14" s="804">
        <v>430</v>
      </c>
      <c r="Q14" s="804">
        <v>706</v>
      </c>
      <c r="R14" s="804">
        <v>548</v>
      </c>
      <c r="S14" s="804">
        <v>907</v>
      </c>
      <c r="T14" s="804">
        <v>2135</v>
      </c>
      <c r="U14" s="804">
        <v>89</v>
      </c>
      <c r="V14" s="900">
        <v>934</v>
      </c>
      <c r="W14" s="900">
        <v>410</v>
      </c>
      <c r="X14" s="900">
        <v>271</v>
      </c>
      <c r="Y14" s="901"/>
      <c r="Z14" s="901"/>
    </row>
    <row r="15" spans="1:26" ht="12" customHeight="1">
      <c r="A15" s="558"/>
      <c r="B15" s="402" t="s">
        <v>3932</v>
      </c>
      <c r="C15" s="338"/>
      <c r="D15" s="803">
        <v>15657</v>
      </c>
      <c r="E15" s="804">
        <v>209</v>
      </c>
      <c r="F15" s="804">
        <v>41</v>
      </c>
      <c r="G15" s="804">
        <v>14</v>
      </c>
      <c r="H15" s="804">
        <v>1788</v>
      </c>
      <c r="I15" s="804">
        <v>2828</v>
      </c>
      <c r="J15" s="804">
        <v>159</v>
      </c>
      <c r="K15" s="804">
        <v>152</v>
      </c>
      <c r="L15" s="804">
        <v>1017</v>
      </c>
      <c r="M15" s="804">
        <v>2253</v>
      </c>
      <c r="N15" s="804">
        <v>325</v>
      </c>
      <c r="O15" s="804">
        <v>200</v>
      </c>
      <c r="P15" s="804">
        <v>433</v>
      </c>
      <c r="Q15" s="804">
        <v>652</v>
      </c>
      <c r="R15" s="804">
        <v>548</v>
      </c>
      <c r="S15" s="804">
        <v>893</v>
      </c>
      <c r="T15" s="804">
        <v>2360</v>
      </c>
      <c r="U15" s="804">
        <v>126</v>
      </c>
      <c r="V15" s="900">
        <v>1019</v>
      </c>
      <c r="W15" s="900">
        <v>350</v>
      </c>
      <c r="X15" s="900">
        <v>290</v>
      </c>
      <c r="Y15" s="901"/>
      <c r="Z15" s="901"/>
    </row>
    <row r="16" spans="1:26" ht="12" customHeight="1">
      <c r="A16" s="558"/>
      <c r="B16" s="402" t="s">
        <v>3933</v>
      </c>
      <c r="C16" s="338"/>
      <c r="D16" s="803">
        <v>14105</v>
      </c>
      <c r="E16" s="804">
        <v>343</v>
      </c>
      <c r="F16" s="804">
        <v>62</v>
      </c>
      <c r="G16" s="804">
        <v>12</v>
      </c>
      <c r="H16" s="804">
        <v>1903</v>
      </c>
      <c r="I16" s="804">
        <v>2029</v>
      </c>
      <c r="J16" s="804">
        <v>91</v>
      </c>
      <c r="K16" s="804">
        <v>86</v>
      </c>
      <c r="L16" s="804">
        <v>931</v>
      </c>
      <c r="M16" s="804">
        <v>2080</v>
      </c>
      <c r="N16" s="804">
        <v>249</v>
      </c>
      <c r="O16" s="804">
        <v>221</v>
      </c>
      <c r="P16" s="804">
        <v>434</v>
      </c>
      <c r="Q16" s="804">
        <v>742</v>
      </c>
      <c r="R16" s="804">
        <v>560</v>
      </c>
      <c r="S16" s="804">
        <v>633</v>
      </c>
      <c r="T16" s="804">
        <v>2045</v>
      </c>
      <c r="U16" s="804">
        <v>98</v>
      </c>
      <c r="V16" s="900">
        <v>1058</v>
      </c>
      <c r="W16" s="900">
        <v>278</v>
      </c>
      <c r="X16" s="900">
        <v>250</v>
      </c>
      <c r="Y16" s="901"/>
      <c r="Z16" s="901"/>
    </row>
    <row r="17" spans="1:26" ht="12" customHeight="1">
      <c r="A17" s="558"/>
      <c r="B17" s="402" t="s">
        <v>3934</v>
      </c>
      <c r="C17" s="338"/>
      <c r="D17" s="803">
        <v>11046</v>
      </c>
      <c r="E17" s="804">
        <v>572</v>
      </c>
      <c r="F17" s="804">
        <v>72</v>
      </c>
      <c r="G17" s="804">
        <v>11</v>
      </c>
      <c r="H17" s="804">
        <v>1738</v>
      </c>
      <c r="I17" s="804">
        <v>1132</v>
      </c>
      <c r="J17" s="804">
        <v>42</v>
      </c>
      <c r="K17" s="804">
        <v>44</v>
      </c>
      <c r="L17" s="804">
        <v>633</v>
      </c>
      <c r="M17" s="804">
        <v>1596</v>
      </c>
      <c r="N17" s="804">
        <v>155</v>
      </c>
      <c r="O17" s="804">
        <v>198</v>
      </c>
      <c r="P17" s="804">
        <v>367</v>
      </c>
      <c r="Q17" s="804">
        <v>769</v>
      </c>
      <c r="R17" s="804">
        <v>461</v>
      </c>
      <c r="S17" s="804">
        <v>349</v>
      </c>
      <c r="T17" s="804">
        <v>1444</v>
      </c>
      <c r="U17" s="804">
        <v>45</v>
      </c>
      <c r="V17" s="900">
        <v>1015</v>
      </c>
      <c r="W17" s="900">
        <v>103</v>
      </c>
      <c r="X17" s="900">
        <v>300</v>
      </c>
      <c r="Y17" s="901"/>
      <c r="Z17" s="901"/>
    </row>
    <row r="18" spans="1:26" ht="12" customHeight="1">
      <c r="A18" s="558"/>
      <c r="B18" s="402" t="s">
        <v>3935</v>
      </c>
      <c r="C18" s="338"/>
      <c r="D18" s="803">
        <v>6989</v>
      </c>
      <c r="E18" s="804">
        <v>661</v>
      </c>
      <c r="F18" s="804">
        <v>34</v>
      </c>
      <c r="G18" s="804">
        <v>7</v>
      </c>
      <c r="H18" s="804">
        <v>980</v>
      </c>
      <c r="I18" s="804">
        <v>608</v>
      </c>
      <c r="J18" s="804">
        <v>15</v>
      </c>
      <c r="K18" s="804">
        <v>17</v>
      </c>
      <c r="L18" s="804">
        <v>338</v>
      </c>
      <c r="M18" s="804">
        <v>987</v>
      </c>
      <c r="N18" s="804">
        <v>82</v>
      </c>
      <c r="O18" s="804">
        <v>189</v>
      </c>
      <c r="P18" s="804">
        <v>227</v>
      </c>
      <c r="Q18" s="804">
        <v>477</v>
      </c>
      <c r="R18" s="804">
        <v>378</v>
      </c>
      <c r="S18" s="804">
        <v>216</v>
      </c>
      <c r="T18" s="804">
        <v>777</v>
      </c>
      <c r="U18" s="804">
        <v>15</v>
      </c>
      <c r="V18" s="900">
        <v>698</v>
      </c>
      <c r="W18" s="900">
        <v>42</v>
      </c>
      <c r="X18" s="900">
        <v>241</v>
      </c>
      <c r="Y18" s="901"/>
      <c r="Z18" s="901"/>
    </row>
    <row r="19" spans="1:26" ht="12" customHeight="1">
      <c r="A19" s="558"/>
      <c r="B19" s="402" t="s">
        <v>3936</v>
      </c>
      <c r="C19" s="338"/>
      <c r="D19" s="803">
        <v>2607</v>
      </c>
      <c r="E19" s="804">
        <v>353</v>
      </c>
      <c r="F19" s="804">
        <v>30</v>
      </c>
      <c r="G19" s="804">
        <v>3</v>
      </c>
      <c r="H19" s="804">
        <v>284</v>
      </c>
      <c r="I19" s="804">
        <v>197</v>
      </c>
      <c r="J19" s="804">
        <v>2</v>
      </c>
      <c r="K19" s="804">
        <v>10</v>
      </c>
      <c r="L19" s="804">
        <v>76</v>
      </c>
      <c r="M19" s="804">
        <v>456</v>
      </c>
      <c r="N19" s="804">
        <v>16</v>
      </c>
      <c r="O19" s="804">
        <v>109</v>
      </c>
      <c r="P19" s="804">
        <v>72</v>
      </c>
      <c r="Q19" s="804">
        <v>166</v>
      </c>
      <c r="R19" s="804">
        <v>231</v>
      </c>
      <c r="S19" s="804">
        <v>61</v>
      </c>
      <c r="T19" s="804">
        <v>187</v>
      </c>
      <c r="U19" s="804">
        <v>1</v>
      </c>
      <c r="V19" s="900">
        <v>183</v>
      </c>
      <c r="W19" s="900">
        <v>21</v>
      </c>
      <c r="X19" s="900">
        <v>149</v>
      </c>
      <c r="Y19" s="901"/>
      <c r="Z19" s="901"/>
    </row>
    <row r="20" spans="1:26" ht="12" customHeight="1">
      <c r="A20" s="558"/>
      <c r="B20" s="402" t="s">
        <v>3937</v>
      </c>
      <c r="C20" s="338"/>
      <c r="D20" s="803">
        <v>1108</v>
      </c>
      <c r="E20" s="804">
        <v>212</v>
      </c>
      <c r="F20" s="804">
        <v>13</v>
      </c>
      <c r="G20" s="804" t="s">
        <v>3897</v>
      </c>
      <c r="H20" s="804">
        <v>83</v>
      </c>
      <c r="I20" s="804">
        <v>84</v>
      </c>
      <c r="J20" s="804">
        <v>1</v>
      </c>
      <c r="K20" s="804">
        <v>1</v>
      </c>
      <c r="L20" s="804">
        <v>10</v>
      </c>
      <c r="M20" s="804">
        <v>217</v>
      </c>
      <c r="N20" s="804">
        <v>7</v>
      </c>
      <c r="O20" s="804">
        <v>64</v>
      </c>
      <c r="P20" s="804">
        <v>19</v>
      </c>
      <c r="Q20" s="804">
        <v>70</v>
      </c>
      <c r="R20" s="804">
        <v>99</v>
      </c>
      <c r="S20" s="804">
        <v>12</v>
      </c>
      <c r="T20" s="804">
        <v>81</v>
      </c>
      <c r="U20" s="804">
        <v>1</v>
      </c>
      <c r="V20" s="900">
        <v>49</v>
      </c>
      <c r="W20" s="900">
        <v>5</v>
      </c>
      <c r="X20" s="900">
        <v>80</v>
      </c>
      <c r="Y20" s="901"/>
      <c r="Z20" s="901"/>
    </row>
    <row r="21" spans="1:26" ht="12" customHeight="1">
      <c r="A21" s="558"/>
      <c r="B21" s="402" t="s">
        <v>4239</v>
      </c>
      <c r="C21" s="338"/>
      <c r="D21" s="803">
        <v>538</v>
      </c>
      <c r="E21" s="804">
        <v>129</v>
      </c>
      <c r="F21" s="804">
        <v>4</v>
      </c>
      <c r="G21" s="804">
        <v>0</v>
      </c>
      <c r="H21" s="804">
        <v>28</v>
      </c>
      <c r="I21" s="804">
        <v>34</v>
      </c>
      <c r="J21" s="804">
        <v>0</v>
      </c>
      <c r="K21" s="804">
        <v>1</v>
      </c>
      <c r="L21" s="804">
        <v>2</v>
      </c>
      <c r="M21" s="804">
        <v>115</v>
      </c>
      <c r="N21" s="804">
        <v>3</v>
      </c>
      <c r="O21" s="804">
        <v>47</v>
      </c>
      <c r="P21" s="804">
        <v>12</v>
      </c>
      <c r="Q21" s="804">
        <v>13</v>
      </c>
      <c r="R21" s="804">
        <v>26</v>
      </c>
      <c r="S21" s="804">
        <v>10</v>
      </c>
      <c r="T21" s="804">
        <v>22</v>
      </c>
      <c r="U21" s="804">
        <v>0</v>
      </c>
      <c r="V21" s="900">
        <v>31</v>
      </c>
      <c r="W21" s="900">
        <v>3</v>
      </c>
      <c r="X21" s="900">
        <v>58</v>
      </c>
      <c r="Y21" s="901"/>
      <c r="Z21" s="901"/>
    </row>
    <row r="22" spans="1:26" ht="11.45" customHeight="1">
      <c r="A22" s="558" t="s">
        <v>4019</v>
      </c>
      <c r="B22" s="402"/>
      <c r="C22" s="338"/>
      <c r="D22" s="803"/>
      <c r="E22" s="804"/>
      <c r="F22" s="804"/>
      <c r="G22" s="804"/>
      <c r="H22" s="804"/>
      <c r="I22" s="804"/>
      <c r="J22" s="804"/>
      <c r="K22" s="804"/>
      <c r="L22" s="804"/>
      <c r="M22" s="804"/>
      <c r="N22" s="804"/>
      <c r="O22" s="804"/>
      <c r="P22" s="804"/>
      <c r="Q22" s="804"/>
      <c r="R22" s="804"/>
      <c r="S22" s="804"/>
      <c r="T22" s="804"/>
      <c r="U22" s="804"/>
      <c r="V22" s="900"/>
      <c r="W22" s="900"/>
      <c r="X22" s="900"/>
      <c r="Y22" s="901"/>
      <c r="Z22" s="901"/>
    </row>
    <row r="23" spans="1:26" ht="12" customHeight="1">
      <c r="A23" s="558"/>
      <c r="B23" s="402" t="s">
        <v>4276</v>
      </c>
      <c r="C23" s="338" t="s">
        <v>4275</v>
      </c>
      <c r="D23" s="803">
        <f>SUM(D7:D16)</f>
        <v>120730</v>
      </c>
      <c r="E23" s="804">
        <f t="shared" ref="E23:X23" si="1">SUM(E7:E16)</f>
        <v>1359</v>
      </c>
      <c r="F23" s="804">
        <f t="shared" si="1"/>
        <v>269</v>
      </c>
      <c r="G23" s="804">
        <f t="shared" si="1"/>
        <v>69</v>
      </c>
      <c r="H23" s="804">
        <f t="shared" si="1"/>
        <v>14223</v>
      </c>
      <c r="I23" s="804">
        <f t="shared" si="1"/>
        <v>23311</v>
      </c>
      <c r="J23" s="804">
        <f t="shared" si="1"/>
        <v>1211</v>
      </c>
      <c r="K23" s="804">
        <f t="shared" si="1"/>
        <v>1280</v>
      </c>
      <c r="L23" s="804">
        <f t="shared" si="1"/>
        <v>6452</v>
      </c>
      <c r="M23" s="804">
        <f t="shared" si="1"/>
        <v>18295</v>
      </c>
      <c r="N23" s="804">
        <f t="shared" si="1"/>
        <v>2205</v>
      </c>
      <c r="O23" s="804">
        <f t="shared" si="1"/>
        <v>1511</v>
      </c>
      <c r="P23" s="804">
        <f t="shared" si="1"/>
        <v>3211</v>
      </c>
      <c r="Q23" s="804">
        <f t="shared" si="1"/>
        <v>5923</v>
      </c>
      <c r="R23" s="804">
        <f t="shared" si="1"/>
        <v>4583</v>
      </c>
      <c r="S23" s="804">
        <f t="shared" si="1"/>
        <v>5739</v>
      </c>
      <c r="T23" s="804">
        <f t="shared" si="1"/>
        <v>17497</v>
      </c>
      <c r="U23" s="804">
        <f t="shared" si="1"/>
        <v>795</v>
      </c>
      <c r="V23" s="804">
        <f t="shared" si="1"/>
        <v>6906</v>
      </c>
      <c r="W23" s="804">
        <f t="shared" si="1"/>
        <v>3445</v>
      </c>
      <c r="X23" s="804">
        <f t="shared" si="1"/>
        <v>2446</v>
      </c>
      <c r="Y23" s="901"/>
      <c r="Z23" s="820"/>
    </row>
    <row r="24" spans="1:26" ht="12" customHeight="1">
      <c r="A24" s="558"/>
      <c r="B24" s="402" t="s">
        <v>4277</v>
      </c>
      <c r="C24" s="338"/>
      <c r="D24" s="803">
        <f>SUM(D17:D21)</f>
        <v>22288</v>
      </c>
      <c r="E24" s="804">
        <f t="shared" ref="E24:X24" si="2">SUM(E17:E21)</f>
        <v>1927</v>
      </c>
      <c r="F24" s="804">
        <f t="shared" si="2"/>
        <v>153</v>
      </c>
      <c r="G24" s="804">
        <f t="shared" si="2"/>
        <v>21</v>
      </c>
      <c r="H24" s="804">
        <f t="shared" si="2"/>
        <v>3113</v>
      </c>
      <c r="I24" s="804">
        <f t="shared" si="2"/>
        <v>2055</v>
      </c>
      <c r="J24" s="804">
        <f t="shared" si="2"/>
        <v>60</v>
      </c>
      <c r="K24" s="804">
        <f t="shared" si="2"/>
        <v>73</v>
      </c>
      <c r="L24" s="804">
        <f t="shared" si="2"/>
        <v>1059</v>
      </c>
      <c r="M24" s="804">
        <f t="shared" si="2"/>
        <v>3371</v>
      </c>
      <c r="N24" s="804">
        <f t="shared" si="2"/>
        <v>263</v>
      </c>
      <c r="O24" s="804">
        <f t="shared" si="2"/>
        <v>607</v>
      </c>
      <c r="P24" s="804">
        <f t="shared" si="2"/>
        <v>697</v>
      </c>
      <c r="Q24" s="804">
        <f t="shared" si="2"/>
        <v>1495</v>
      </c>
      <c r="R24" s="804">
        <f t="shared" si="2"/>
        <v>1195</v>
      </c>
      <c r="S24" s="804">
        <f t="shared" si="2"/>
        <v>648</v>
      </c>
      <c r="T24" s="804">
        <f t="shared" si="2"/>
        <v>2511</v>
      </c>
      <c r="U24" s="804">
        <f t="shared" si="2"/>
        <v>62</v>
      </c>
      <c r="V24" s="804">
        <f t="shared" si="2"/>
        <v>1976</v>
      </c>
      <c r="W24" s="804">
        <f t="shared" si="2"/>
        <v>174</v>
      </c>
      <c r="X24" s="804">
        <f t="shared" si="2"/>
        <v>828</v>
      </c>
      <c r="Y24" s="901"/>
      <c r="Z24" s="820"/>
    </row>
    <row r="25" spans="1:26" ht="12" customHeight="1">
      <c r="A25" s="558"/>
      <c r="B25" s="402" t="s">
        <v>4278</v>
      </c>
      <c r="C25" s="338" t="s">
        <v>4275</v>
      </c>
      <c r="D25" s="803">
        <f>SUM(D17:D18)</f>
        <v>18035</v>
      </c>
      <c r="E25" s="804">
        <f t="shared" ref="E25:X25" si="3">SUM(E17:E18)</f>
        <v>1233</v>
      </c>
      <c r="F25" s="804">
        <f t="shared" si="3"/>
        <v>106</v>
      </c>
      <c r="G25" s="804">
        <f t="shared" si="3"/>
        <v>18</v>
      </c>
      <c r="H25" s="804">
        <f t="shared" si="3"/>
        <v>2718</v>
      </c>
      <c r="I25" s="804">
        <f t="shared" si="3"/>
        <v>1740</v>
      </c>
      <c r="J25" s="804">
        <f t="shared" si="3"/>
        <v>57</v>
      </c>
      <c r="K25" s="804">
        <f t="shared" si="3"/>
        <v>61</v>
      </c>
      <c r="L25" s="804">
        <f t="shared" si="3"/>
        <v>971</v>
      </c>
      <c r="M25" s="804">
        <f t="shared" si="3"/>
        <v>2583</v>
      </c>
      <c r="N25" s="804">
        <f t="shared" si="3"/>
        <v>237</v>
      </c>
      <c r="O25" s="804">
        <f t="shared" si="3"/>
        <v>387</v>
      </c>
      <c r="P25" s="804">
        <f t="shared" si="3"/>
        <v>594</v>
      </c>
      <c r="Q25" s="804">
        <f t="shared" si="3"/>
        <v>1246</v>
      </c>
      <c r="R25" s="804">
        <f t="shared" si="3"/>
        <v>839</v>
      </c>
      <c r="S25" s="804">
        <f t="shared" si="3"/>
        <v>565</v>
      </c>
      <c r="T25" s="804">
        <f t="shared" si="3"/>
        <v>2221</v>
      </c>
      <c r="U25" s="804">
        <f t="shared" si="3"/>
        <v>60</v>
      </c>
      <c r="V25" s="804">
        <f t="shared" si="3"/>
        <v>1713</v>
      </c>
      <c r="W25" s="804">
        <f t="shared" si="3"/>
        <v>145</v>
      </c>
      <c r="X25" s="804">
        <f t="shared" si="3"/>
        <v>541</v>
      </c>
      <c r="Y25" s="901"/>
      <c r="Z25" s="820"/>
    </row>
    <row r="26" spans="1:26" ht="12" customHeight="1">
      <c r="A26" s="558"/>
      <c r="B26" s="402" t="s">
        <v>4279</v>
      </c>
      <c r="C26" s="338"/>
      <c r="D26" s="803">
        <f>SUM(D19:D21)</f>
        <v>4253</v>
      </c>
      <c r="E26" s="804">
        <f t="shared" ref="E26:X26" si="4">SUM(E19:E21)</f>
        <v>694</v>
      </c>
      <c r="F26" s="804">
        <f t="shared" si="4"/>
        <v>47</v>
      </c>
      <c r="G26" s="804">
        <f t="shared" si="4"/>
        <v>3</v>
      </c>
      <c r="H26" s="804">
        <f t="shared" si="4"/>
        <v>395</v>
      </c>
      <c r="I26" s="804">
        <f t="shared" si="4"/>
        <v>315</v>
      </c>
      <c r="J26" s="804">
        <f t="shared" si="4"/>
        <v>3</v>
      </c>
      <c r="K26" s="804">
        <f t="shared" si="4"/>
        <v>12</v>
      </c>
      <c r="L26" s="804">
        <f t="shared" si="4"/>
        <v>88</v>
      </c>
      <c r="M26" s="804">
        <f t="shared" si="4"/>
        <v>788</v>
      </c>
      <c r="N26" s="804">
        <f t="shared" si="4"/>
        <v>26</v>
      </c>
      <c r="O26" s="804">
        <f t="shared" si="4"/>
        <v>220</v>
      </c>
      <c r="P26" s="804">
        <f t="shared" si="4"/>
        <v>103</v>
      </c>
      <c r="Q26" s="804">
        <f t="shared" si="4"/>
        <v>249</v>
      </c>
      <c r="R26" s="804">
        <f t="shared" si="4"/>
        <v>356</v>
      </c>
      <c r="S26" s="804">
        <f t="shared" si="4"/>
        <v>83</v>
      </c>
      <c r="T26" s="804">
        <f t="shared" si="4"/>
        <v>290</v>
      </c>
      <c r="U26" s="804">
        <f t="shared" si="4"/>
        <v>2</v>
      </c>
      <c r="V26" s="804">
        <f t="shared" si="4"/>
        <v>263</v>
      </c>
      <c r="W26" s="804">
        <f t="shared" si="4"/>
        <v>29</v>
      </c>
      <c r="X26" s="804">
        <f t="shared" si="4"/>
        <v>287</v>
      </c>
      <c r="Y26" s="901"/>
      <c r="Z26" s="820"/>
    </row>
    <row r="27" spans="1:26" ht="5.45" customHeight="1">
      <c r="A27" s="558"/>
      <c r="B27" s="402"/>
      <c r="C27" s="338"/>
      <c r="D27" s="803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900"/>
      <c r="W27" s="900"/>
      <c r="X27" s="900"/>
      <c r="Y27" s="901"/>
      <c r="Z27" s="901"/>
    </row>
    <row r="28" spans="1:26" s="824" customFormat="1" ht="12" customHeight="1">
      <c r="A28" s="797" t="s">
        <v>4280</v>
      </c>
      <c r="B28" s="748"/>
      <c r="C28" s="748"/>
      <c r="D28" s="898">
        <f>SUM(D29:D43)</f>
        <v>80130</v>
      </c>
      <c r="E28" s="899">
        <f t="shared" ref="E28:X28" si="5">SUM(E29:E43)</f>
        <v>2006</v>
      </c>
      <c r="F28" s="899">
        <f t="shared" si="5"/>
        <v>333</v>
      </c>
      <c r="G28" s="899">
        <f t="shared" si="5"/>
        <v>78</v>
      </c>
      <c r="H28" s="899">
        <f t="shared" si="5"/>
        <v>14373</v>
      </c>
      <c r="I28" s="899">
        <f t="shared" si="5"/>
        <v>18204</v>
      </c>
      <c r="J28" s="899">
        <f t="shared" si="5"/>
        <v>1114</v>
      </c>
      <c r="K28" s="899">
        <f t="shared" si="5"/>
        <v>903</v>
      </c>
      <c r="L28" s="899">
        <f t="shared" si="5"/>
        <v>6218</v>
      </c>
      <c r="M28" s="899">
        <f t="shared" si="5"/>
        <v>9582</v>
      </c>
      <c r="N28" s="899">
        <f t="shared" si="5"/>
        <v>992</v>
      </c>
      <c r="O28" s="899">
        <f t="shared" si="5"/>
        <v>1223</v>
      </c>
      <c r="P28" s="899">
        <f t="shared" si="5"/>
        <v>2541</v>
      </c>
      <c r="Q28" s="899">
        <f t="shared" si="5"/>
        <v>2311</v>
      </c>
      <c r="R28" s="899">
        <f t="shared" si="5"/>
        <v>2135</v>
      </c>
      <c r="S28" s="899">
        <f t="shared" si="5"/>
        <v>2664</v>
      </c>
      <c r="T28" s="899">
        <f t="shared" si="5"/>
        <v>4675</v>
      </c>
      <c r="U28" s="899">
        <f t="shared" si="5"/>
        <v>496</v>
      </c>
      <c r="V28" s="899">
        <f t="shared" si="5"/>
        <v>5787</v>
      </c>
      <c r="W28" s="899">
        <f t="shared" si="5"/>
        <v>2556</v>
      </c>
      <c r="X28" s="899">
        <f t="shared" si="5"/>
        <v>1939</v>
      </c>
      <c r="Y28" s="820"/>
      <c r="Z28" s="820"/>
    </row>
    <row r="29" spans="1:26" ht="12" customHeight="1">
      <c r="A29" s="558"/>
      <c r="B29" s="402" t="s">
        <v>4274</v>
      </c>
      <c r="C29" s="338" t="s">
        <v>4275</v>
      </c>
      <c r="D29" s="803">
        <v>987</v>
      </c>
      <c r="E29" s="804">
        <v>5</v>
      </c>
      <c r="F29" s="804">
        <v>6</v>
      </c>
      <c r="G29" s="804" t="s">
        <v>3897</v>
      </c>
      <c r="H29" s="804">
        <v>133</v>
      </c>
      <c r="I29" s="804">
        <v>334</v>
      </c>
      <c r="J29" s="804">
        <v>16</v>
      </c>
      <c r="K29" s="804">
        <v>3</v>
      </c>
      <c r="L29" s="804">
        <v>49</v>
      </c>
      <c r="M29" s="804">
        <v>184</v>
      </c>
      <c r="N29" s="804">
        <v>3</v>
      </c>
      <c r="O29" s="804">
        <v>1</v>
      </c>
      <c r="P29" s="804">
        <v>9</v>
      </c>
      <c r="Q29" s="804">
        <v>127</v>
      </c>
      <c r="R29" s="804">
        <v>21</v>
      </c>
      <c r="S29" s="804">
        <v>9</v>
      </c>
      <c r="T29" s="804">
        <v>11</v>
      </c>
      <c r="U29" s="804">
        <v>2</v>
      </c>
      <c r="V29" s="900">
        <v>36</v>
      </c>
      <c r="W29" s="900">
        <v>12</v>
      </c>
      <c r="X29" s="900">
        <v>26</v>
      </c>
      <c r="Y29" s="901"/>
      <c r="Z29" s="901"/>
    </row>
    <row r="30" spans="1:26" ht="12" customHeight="1">
      <c r="A30" s="558"/>
      <c r="B30" s="402" t="s">
        <v>3925</v>
      </c>
      <c r="C30" s="338"/>
      <c r="D30" s="803">
        <v>4017</v>
      </c>
      <c r="E30" s="804">
        <v>28</v>
      </c>
      <c r="F30" s="804">
        <v>22</v>
      </c>
      <c r="G30" s="804">
        <v>3</v>
      </c>
      <c r="H30" s="804">
        <v>633</v>
      </c>
      <c r="I30" s="804">
        <v>1229</v>
      </c>
      <c r="J30" s="804">
        <v>94</v>
      </c>
      <c r="K30" s="804">
        <v>48</v>
      </c>
      <c r="L30" s="804">
        <v>215</v>
      </c>
      <c r="M30" s="804">
        <v>494</v>
      </c>
      <c r="N30" s="804">
        <v>48</v>
      </c>
      <c r="O30" s="804">
        <v>29</v>
      </c>
      <c r="P30" s="804">
        <v>70</v>
      </c>
      <c r="Q30" s="804">
        <v>198</v>
      </c>
      <c r="R30" s="804">
        <v>149</v>
      </c>
      <c r="S30" s="804">
        <v>80</v>
      </c>
      <c r="T30" s="804">
        <v>187</v>
      </c>
      <c r="U30" s="804">
        <v>17</v>
      </c>
      <c r="V30" s="900">
        <v>209</v>
      </c>
      <c r="W30" s="900">
        <v>155</v>
      </c>
      <c r="X30" s="900">
        <v>109</v>
      </c>
      <c r="Y30" s="901"/>
      <c r="Z30" s="901"/>
    </row>
    <row r="31" spans="1:26" ht="12" customHeight="1">
      <c r="A31" s="558"/>
      <c r="B31" s="402" t="s">
        <v>3926</v>
      </c>
      <c r="C31" s="338"/>
      <c r="D31" s="803">
        <v>5573</v>
      </c>
      <c r="E31" s="804">
        <v>47</v>
      </c>
      <c r="F31" s="804">
        <v>11</v>
      </c>
      <c r="G31" s="804">
        <v>2</v>
      </c>
      <c r="H31" s="804">
        <v>895</v>
      </c>
      <c r="I31" s="804">
        <v>1529</v>
      </c>
      <c r="J31" s="804">
        <v>98</v>
      </c>
      <c r="K31" s="804">
        <v>79</v>
      </c>
      <c r="L31" s="804">
        <v>293</v>
      </c>
      <c r="M31" s="804">
        <v>727</v>
      </c>
      <c r="N31" s="804">
        <v>87</v>
      </c>
      <c r="O31" s="804">
        <v>74</v>
      </c>
      <c r="P31" s="804">
        <v>133</v>
      </c>
      <c r="Q31" s="804">
        <v>157</v>
      </c>
      <c r="R31" s="804">
        <v>147</v>
      </c>
      <c r="S31" s="804">
        <v>154</v>
      </c>
      <c r="T31" s="804">
        <v>407</v>
      </c>
      <c r="U31" s="804">
        <v>32</v>
      </c>
      <c r="V31" s="900">
        <v>291</v>
      </c>
      <c r="W31" s="900">
        <v>268</v>
      </c>
      <c r="X31" s="900">
        <v>142</v>
      </c>
      <c r="Y31" s="901"/>
      <c r="Z31" s="901"/>
    </row>
    <row r="32" spans="1:26" ht="12" customHeight="1">
      <c r="A32" s="558"/>
      <c r="B32" s="402" t="s">
        <v>3927</v>
      </c>
      <c r="C32" s="338"/>
      <c r="D32" s="803">
        <v>6102</v>
      </c>
      <c r="E32" s="804">
        <v>54</v>
      </c>
      <c r="F32" s="804">
        <v>14</v>
      </c>
      <c r="G32" s="804">
        <v>2</v>
      </c>
      <c r="H32" s="804">
        <v>1027</v>
      </c>
      <c r="I32" s="804">
        <v>1707</v>
      </c>
      <c r="J32" s="804">
        <v>87</v>
      </c>
      <c r="K32" s="804">
        <v>60</v>
      </c>
      <c r="L32" s="804">
        <v>379</v>
      </c>
      <c r="M32" s="804">
        <v>719</v>
      </c>
      <c r="N32" s="804">
        <v>68</v>
      </c>
      <c r="O32" s="804">
        <v>79</v>
      </c>
      <c r="P32" s="804">
        <v>171</v>
      </c>
      <c r="Q32" s="804">
        <v>144</v>
      </c>
      <c r="R32" s="804">
        <v>158</v>
      </c>
      <c r="S32" s="804">
        <v>157</v>
      </c>
      <c r="T32" s="804">
        <v>431</v>
      </c>
      <c r="U32" s="804">
        <v>52</v>
      </c>
      <c r="V32" s="900">
        <v>371</v>
      </c>
      <c r="W32" s="900">
        <v>286</v>
      </c>
      <c r="X32" s="900">
        <v>136</v>
      </c>
      <c r="Y32" s="901"/>
      <c r="Z32" s="901"/>
    </row>
    <row r="33" spans="1:26" ht="12" customHeight="1">
      <c r="A33" s="558"/>
      <c r="B33" s="402" t="s">
        <v>3928</v>
      </c>
      <c r="C33" s="338"/>
      <c r="D33" s="803">
        <v>6883</v>
      </c>
      <c r="E33" s="804">
        <v>59</v>
      </c>
      <c r="F33" s="804">
        <v>17</v>
      </c>
      <c r="G33" s="804">
        <v>6</v>
      </c>
      <c r="H33" s="804">
        <v>1200</v>
      </c>
      <c r="I33" s="804">
        <v>1770</v>
      </c>
      <c r="J33" s="804">
        <v>81</v>
      </c>
      <c r="K33" s="804">
        <v>87</v>
      </c>
      <c r="L33" s="804">
        <v>477</v>
      </c>
      <c r="M33" s="804">
        <v>899</v>
      </c>
      <c r="N33" s="804">
        <v>64</v>
      </c>
      <c r="O33" s="804">
        <v>78</v>
      </c>
      <c r="P33" s="804">
        <v>208</v>
      </c>
      <c r="Q33" s="804">
        <v>204</v>
      </c>
      <c r="R33" s="804">
        <v>194</v>
      </c>
      <c r="S33" s="804">
        <v>178</v>
      </c>
      <c r="T33" s="804">
        <v>447</v>
      </c>
      <c r="U33" s="804">
        <v>50</v>
      </c>
      <c r="V33" s="900">
        <v>495</v>
      </c>
      <c r="W33" s="900">
        <v>236</v>
      </c>
      <c r="X33" s="900">
        <v>133</v>
      </c>
      <c r="Y33" s="901"/>
      <c r="Z33" s="901"/>
    </row>
    <row r="34" spans="1:26" ht="12" customHeight="1">
      <c r="A34" s="558"/>
      <c r="B34" s="402" t="s">
        <v>3929</v>
      </c>
      <c r="C34" s="338"/>
      <c r="D34" s="803">
        <v>8361</v>
      </c>
      <c r="E34" s="804">
        <v>78</v>
      </c>
      <c r="F34" s="804">
        <v>16</v>
      </c>
      <c r="G34" s="804">
        <v>5</v>
      </c>
      <c r="H34" s="804">
        <v>1577</v>
      </c>
      <c r="I34" s="804">
        <v>2094</v>
      </c>
      <c r="J34" s="804">
        <v>129</v>
      </c>
      <c r="K34" s="804">
        <v>138</v>
      </c>
      <c r="L34" s="804">
        <v>584</v>
      </c>
      <c r="M34" s="804">
        <v>1089</v>
      </c>
      <c r="N34" s="804">
        <v>73</v>
      </c>
      <c r="O34" s="804">
        <v>106</v>
      </c>
      <c r="P34" s="804">
        <v>249</v>
      </c>
      <c r="Q34" s="804">
        <v>193</v>
      </c>
      <c r="R34" s="804">
        <v>222</v>
      </c>
      <c r="S34" s="804">
        <v>230</v>
      </c>
      <c r="T34" s="804">
        <v>487</v>
      </c>
      <c r="U34" s="804">
        <v>47</v>
      </c>
      <c r="V34" s="900">
        <v>521</v>
      </c>
      <c r="W34" s="900">
        <v>325</v>
      </c>
      <c r="X34" s="900">
        <v>198</v>
      </c>
      <c r="Y34" s="901"/>
      <c r="Z34" s="901"/>
    </row>
    <row r="35" spans="1:26" ht="12" customHeight="1">
      <c r="A35" s="558"/>
      <c r="B35" s="402" t="s">
        <v>3930</v>
      </c>
      <c r="C35" s="338"/>
      <c r="D35" s="803">
        <v>9532</v>
      </c>
      <c r="E35" s="804">
        <v>79</v>
      </c>
      <c r="F35" s="804">
        <v>13</v>
      </c>
      <c r="G35" s="804">
        <v>13</v>
      </c>
      <c r="H35" s="804">
        <v>1760</v>
      </c>
      <c r="I35" s="804">
        <v>2448</v>
      </c>
      <c r="J35" s="804">
        <v>165</v>
      </c>
      <c r="K35" s="804">
        <v>126</v>
      </c>
      <c r="L35" s="804">
        <v>811</v>
      </c>
      <c r="M35" s="804">
        <v>1082</v>
      </c>
      <c r="N35" s="804">
        <v>128</v>
      </c>
      <c r="O35" s="804">
        <v>112</v>
      </c>
      <c r="P35" s="804">
        <v>267</v>
      </c>
      <c r="Q35" s="804">
        <v>231</v>
      </c>
      <c r="R35" s="804">
        <v>204</v>
      </c>
      <c r="S35" s="804">
        <v>303</v>
      </c>
      <c r="T35" s="804">
        <v>489</v>
      </c>
      <c r="U35" s="804">
        <v>71</v>
      </c>
      <c r="V35" s="900">
        <v>627</v>
      </c>
      <c r="W35" s="900">
        <v>389</v>
      </c>
      <c r="X35" s="900">
        <v>214</v>
      </c>
      <c r="Y35" s="901"/>
      <c r="Z35" s="901"/>
    </row>
    <row r="36" spans="1:26" ht="12" customHeight="1">
      <c r="A36" s="558"/>
      <c r="B36" s="402" t="s">
        <v>3931</v>
      </c>
      <c r="C36" s="338"/>
      <c r="D36" s="803">
        <v>8627</v>
      </c>
      <c r="E36" s="804">
        <v>86</v>
      </c>
      <c r="F36" s="804">
        <v>31</v>
      </c>
      <c r="G36" s="804">
        <v>9</v>
      </c>
      <c r="H36" s="804">
        <v>1449</v>
      </c>
      <c r="I36" s="804">
        <v>2275</v>
      </c>
      <c r="J36" s="804">
        <v>157</v>
      </c>
      <c r="K36" s="804">
        <v>136</v>
      </c>
      <c r="L36" s="804">
        <v>810</v>
      </c>
      <c r="M36" s="804">
        <v>942</v>
      </c>
      <c r="N36" s="804">
        <v>137</v>
      </c>
      <c r="O36" s="804">
        <v>116</v>
      </c>
      <c r="P36" s="804">
        <v>275</v>
      </c>
      <c r="Q36" s="804">
        <v>175</v>
      </c>
      <c r="R36" s="804">
        <v>189</v>
      </c>
      <c r="S36" s="804">
        <v>387</v>
      </c>
      <c r="T36" s="804">
        <v>346</v>
      </c>
      <c r="U36" s="804">
        <v>55</v>
      </c>
      <c r="V36" s="900">
        <v>603</v>
      </c>
      <c r="W36" s="900">
        <v>281</v>
      </c>
      <c r="X36" s="900">
        <v>168</v>
      </c>
      <c r="Y36" s="901"/>
      <c r="Z36" s="901"/>
    </row>
    <row r="37" spans="1:26" ht="12" customHeight="1">
      <c r="A37" s="558"/>
      <c r="B37" s="402" t="s">
        <v>3932</v>
      </c>
      <c r="C37" s="338"/>
      <c r="D37" s="803">
        <v>8509</v>
      </c>
      <c r="E37" s="804">
        <v>108</v>
      </c>
      <c r="F37" s="804">
        <v>35</v>
      </c>
      <c r="G37" s="804">
        <v>13</v>
      </c>
      <c r="H37" s="804">
        <v>1459</v>
      </c>
      <c r="I37" s="804">
        <v>1997</v>
      </c>
      <c r="J37" s="804">
        <v>147</v>
      </c>
      <c r="K37" s="804">
        <v>103</v>
      </c>
      <c r="L37" s="804">
        <v>823</v>
      </c>
      <c r="M37" s="804">
        <v>880</v>
      </c>
      <c r="N37" s="804">
        <v>137</v>
      </c>
      <c r="O37" s="804">
        <v>117</v>
      </c>
      <c r="P37" s="804">
        <v>290</v>
      </c>
      <c r="Q37" s="804">
        <v>157</v>
      </c>
      <c r="R37" s="804">
        <v>196</v>
      </c>
      <c r="S37" s="804">
        <v>418</v>
      </c>
      <c r="T37" s="804">
        <v>448</v>
      </c>
      <c r="U37" s="804">
        <v>71</v>
      </c>
      <c r="V37" s="900">
        <v>649</v>
      </c>
      <c r="W37" s="900">
        <v>271</v>
      </c>
      <c r="X37" s="900">
        <v>190</v>
      </c>
      <c r="Y37" s="901"/>
      <c r="Z37" s="901"/>
    </row>
    <row r="38" spans="1:26" ht="12" customHeight="1">
      <c r="A38" s="558"/>
      <c r="B38" s="402" t="s">
        <v>3933</v>
      </c>
      <c r="C38" s="338"/>
      <c r="D38" s="803">
        <v>8044</v>
      </c>
      <c r="E38" s="804">
        <v>197</v>
      </c>
      <c r="F38" s="804">
        <v>49</v>
      </c>
      <c r="G38" s="804">
        <v>6</v>
      </c>
      <c r="H38" s="804">
        <v>1638</v>
      </c>
      <c r="I38" s="804">
        <v>1405</v>
      </c>
      <c r="J38" s="804">
        <v>85</v>
      </c>
      <c r="K38" s="804">
        <v>69</v>
      </c>
      <c r="L38" s="804">
        <v>815</v>
      </c>
      <c r="M38" s="804">
        <v>877</v>
      </c>
      <c r="N38" s="804">
        <v>109</v>
      </c>
      <c r="O38" s="804">
        <v>147</v>
      </c>
      <c r="P38" s="804">
        <v>330</v>
      </c>
      <c r="Q38" s="804">
        <v>210</v>
      </c>
      <c r="R38" s="804">
        <v>195</v>
      </c>
      <c r="S38" s="804">
        <v>334</v>
      </c>
      <c r="T38" s="804">
        <v>483</v>
      </c>
      <c r="U38" s="804">
        <v>64</v>
      </c>
      <c r="V38" s="900">
        <v>682</v>
      </c>
      <c r="W38" s="900">
        <v>202</v>
      </c>
      <c r="X38" s="900">
        <v>147</v>
      </c>
      <c r="Y38" s="901"/>
      <c r="Z38" s="901"/>
    </row>
    <row r="39" spans="1:26" ht="12" customHeight="1">
      <c r="A39" s="558"/>
      <c r="B39" s="402" t="s">
        <v>3934</v>
      </c>
      <c r="C39" s="338"/>
      <c r="D39" s="803">
        <v>6658</v>
      </c>
      <c r="E39" s="804">
        <v>356</v>
      </c>
      <c r="F39" s="804">
        <v>58</v>
      </c>
      <c r="G39" s="804">
        <v>10</v>
      </c>
      <c r="H39" s="804">
        <v>1502</v>
      </c>
      <c r="I39" s="804">
        <v>795</v>
      </c>
      <c r="J39" s="804">
        <v>38</v>
      </c>
      <c r="K39" s="804">
        <v>33</v>
      </c>
      <c r="L39" s="804">
        <v>574</v>
      </c>
      <c r="M39" s="804">
        <v>754</v>
      </c>
      <c r="N39" s="804">
        <v>80</v>
      </c>
      <c r="O39" s="804">
        <v>131</v>
      </c>
      <c r="P39" s="804">
        <v>285</v>
      </c>
      <c r="Q39" s="804">
        <v>248</v>
      </c>
      <c r="R39" s="804">
        <v>175</v>
      </c>
      <c r="S39" s="804">
        <v>219</v>
      </c>
      <c r="T39" s="804">
        <v>462</v>
      </c>
      <c r="U39" s="804">
        <v>27</v>
      </c>
      <c r="V39" s="900">
        <v>657</v>
      </c>
      <c r="W39" s="900">
        <v>80</v>
      </c>
      <c r="X39" s="900">
        <v>174</v>
      </c>
      <c r="Y39" s="901"/>
      <c r="Z39" s="901"/>
    </row>
    <row r="40" spans="1:26" ht="12" customHeight="1">
      <c r="A40" s="558"/>
      <c r="B40" s="402" t="s">
        <v>3935</v>
      </c>
      <c r="C40" s="338"/>
      <c r="D40" s="803">
        <v>4324</v>
      </c>
      <c r="E40" s="804">
        <v>451</v>
      </c>
      <c r="F40" s="804">
        <v>31</v>
      </c>
      <c r="G40" s="804">
        <v>6</v>
      </c>
      <c r="H40" s="804">
        <v>805</v>
      </c>
      <c r="I40" s="804">
        <v>408</v>
      </c>
      <c r="J40" s="804">
        <v>14</v>
      </c>
      <c r="K40" s="804">
        <v>12</v>
      </c>
      <c r="L40" s="804">
        <v>314</v>
      </c>
      <c r="M40" s="804">
        <v>527</v>
      </c>
      <c r="N40" s="804">
        <v>46</v>
      </c>
      <c r="O40" s="804">
        <v>113</v>
      </c>
      <c r="P40" s="804">
        <v>173</v>
      </c>
      <c r="Q40" s="804">
        <v>169</v>
      </c>
      <c r="R40" s="804">
        <v>140</v>
      </c>
      <c r="S40" s="804">
        <v>146</v>
      </c>
      <c r="T40" s="804">
        <v>321</v>
      </c>
      <c r="U40" s="804">
        <v>6</v>
      </c>
      <c r="V40" s="900">
        <v>468</v>
      </c>
      <c r="W40" s="900">
        <v>29</v>
      </c>
      <c r="X40" s="900">
        <v>145</v>
      </c>
      <c r="Y40" s="901"/>
      <c r="Z40" s="901"/>
    </row>
    <row r="41" spans="1:26" ht="12" customHeight="1">
      <c r="A41" s="558"/>
      <c r="B41" s="402" t="s">
        <v>3936</v>
      </c>
      <c r="C41" s="338"/>
      <c r="D41" s="803">
        <v>1558</v>
      </c>
      <c r="E41" s="804">
        <v>223</v>
      </c>
      <c r="F41" s="804">
        <v>15</v>
      </c>
      <c r="G41" s="804">
        <v>3</v>
      </c>
      <c r="H41" s="804">
        <v>219</v>
      </c>
      <c r="I41" s="804">
        <v>138</v>
      </c>
      <c r="J41" s="804">
        <v>2</v>
      </c>
      <c r="K41" s="804">
        <v>7</v>
      </c>
      <c r="L41" s="804">
        <v>67</v>
      </c>
      <c r="M41" s="804">
        <v>249</v>
      </c>
      <c r="N41" s="804">
        <v>5</v>
      </c>
      <c r="O41" s="804">
        <v>63</v>
      </c>
      <c r="P41" s="804">
        <v>57</v>
      </c>
      <c r="Q41" s="804">
        <v>63</v>
      </c>
      <c r="R41" s="804">
        <v>92</v>
      </c>
      <c r="S41" s="804">
        <v>36</v>
      </c>
      <c r="T41" s="804">
        <v>92</v>
      </c>
      <c r="U41" s="804">
        <v>1</v>
      </c>
      <c r="V41" s="900">
        <v>126</v>
      </c>
      <c r="W41" s="900">
        <v>16</v>
      </c>
      <c r="X41" s="900">
        <v>84</v>
      </c>
      <c r="Y41" s="901"/>
      <c r="Z41" s="901"/>
    </row>
    <row r="42" spans="1:26" ht="12" customHeight="1">
      <c r="A42" s="558"/>
      <c r="B42" s="402" t="s">
        <v>3937</v>
      </c>
      <c r="C42" s="338"/>
      <c r="D42" s="803">
        <v>649</v>
      </c>
      <c r="E42" s="804">
        <v>151</v>
      </c>
      <c r="F42" s="804">
        <v>11</v>
      </c>
      <c r="G42" s="804" t="s">
        <v>3897</v>
      </c>
      <c r="H42" s="804">
        <v>60</v>
      </c>
      <c r="I42" s="804">
        <v>54</v>
      </c>
      <c r="J42" s="804">
        <v>1</v>
      </c>
      <c r="K42" s="804">
        <v>1</v>
      </c>
      <c r="L42" s="804">
        <v>5</v>
      </c>
      <c r="M42" s="804">
        <v>106</v>
      </c>
      <c r="N42" s="804">
        <v>4</v>
      </c>
      <c r="O42" s="804">
        <v>32</v>
      </c>
      <c r="P42" s="804">
        <v>15</v>
      </c>
      <c r="Q42" s="804">
        <v>28</v>
      </c>
      <c r="R42" s="804">
        <v>43</v>
      </c>
      <c r="S42" s="804">
        <v>7</v>
      </c>
      <c r="T42" s="804">
        <v>50</v>
      </c>
      <c r="U42" s="804">
        <v>1</v>
      </c>
      <c r="V42" s="900">
        <v>32</v>
      </c>
      <c r="W42" s="900">
        <v>3</v>
      </c>
      <c r="X42" s="900">
        <v>45</v>
      </c>
      <c r="Y42" s="901"/>
      <c r="Z42" s="901"/>
    </row>
    <row r="43" spans="1:26" ht="12" customHeight="1">
      <c r="A43" s="558"/>
      <c r="B43" s="402" t="s">
        <v>4239</v>
      </c>
      <c r="C43" s="338"/>
      <c r="D43" s="803">
        <v>306</v>
      </c>
      <c r="E43" s="804">
        <v>84</v>
      </c>
      <c r="F43" s="804">
        <v>4</v>
      </c>
      <c r="G43" s="804">
        <v>0</v>
      </c>
      <c r="H43" s="804">
        <v>16</v>
      </c>
      <c r="I43" s="804">
        <v>21</v>
      </c>
      <c r="J43" s="804">
        <v>0</v>
      </c>
      <c r="K43" s="804">
        <v>1</v>
      </c>
      <c r="L43" s="804">
        <v>2</v>
      </c>
      <c r="M43" s="804">
        <v>53</v>
      </c>
      <c r="N43" s="804">
        <v>3</v>
      </c>
      <c r="O43" s="804">
        <v>25</v>
      </c>
      <c r="P43" s="804">
        <v>9</v>
      </c>
      <c r="Q43" s="804">
        <v>7</v>
      </c>
      <c r="R43" s="804">
        <v>10</v>
      </c>
      <c r="S43" s="804">
        <v>6</v>
      </c>
      <c r="T43" s="804">
        <v>14</v>
      </c>
      <c r="U43" s="804">
        <v>0</v>
      </c>
      <c r="V43" s="900">
        <v>20</v>
      </c>
      <c r="W43" s="900">
        <v>3</v>
      </c>
      <c r="X43" s="900">
        <v>28</v>
      </c>
      <c r="Y43" s="901"/>
      <c r="Z43" s="901"/>
    </row>
    <row r="44" spans="1:26" ht="12" customHeight="1">
      <c r="A44" s="558" t="s">
        <v>4019</v>
      </c>
      <c r="B44" s="402"/>
      <c r="C44" s="338"/>
      <c r="D44" s="803"/>
      <c r="E44" s="804"/>
      <c r="F44" s="804"/>
      <c r="G44" s="804"/>
      <c r="H44" s="804"/>
      <c r="I44" s="804"/>
      <c r="J44" s="804"/>
      <c r="K44" s="804"/>
      <c r="L44" s="804"/>
      <c r="M44" s="804"/>
      <c r="N44" s="804"/>
      <c r="O44" s="804"/>
      <c r="P44" s="804"/>
      <c r="Q44" s="804"/>
      <c r="R44" s="804"/>
      <c r="S44" s="804"/>
      <c r="T44" s="804"/>
      <c r="U44" s="804"/>
      <c r="V44" s="900"/>
      <c r="W44" s="900"/>
      <c r="X44" s="900"/>
      <c r="Y44" s="901"/>
      <c r="Z44" s="901"/>
    </row>
    <row r="45" spans="1:26" ht="12" customHeight="1">
      <c r="A45" s="558"/>
      <c r="B45" s="402" t="s">
        <v>4276</v>
      </c>
      <c r="C45" s="338" t="s">
        <v>4275</v>
      </c>
      <c r="D45" s="803">
        <f>SUM(D29:D38)</f>
        <v>66635</v>
      </c>
      <c r="E45" s="804">
        <f t="shared" ref="E45:X45" si="6">SUM(E29:E38)</f>
        <v>741</v>
      </c>
      <c r="F45" s="804">
        <f t="shared" si="6"/>
        <v>214</v>
      </c>
      <c r="G45" s="804">
        <f t="shared" si="6"/>
        <v>59</v>
      </c>
      <c r="H45" s="804">
        <f t="shared" si="6"/>
        <v>11771</v>
      </c>
      <c r="I45" s="804">
        <f t="shared" si="6"/>
        <v>16788</v>
      </c>
      <c r="J45" s="804">
        <f t="shared" si="6"/>
        <v>1059</v>
      </c>
      <c r="K45" s="804">
        <f t="shared" si="6"/>
        <v>849</v>
      </c>
      <c r="L45" s="804">
        <f t="shared" si="6"/>
        <v>5256</v>
      </c>
      <c r="M45" s="804">
        <f t="shared" si="6"/>
        <v>7893</v>
      </c>
      <c r="N45" s="804">
        <f t="shared" si="6"/>
        <v>854</v>
      </c>
      <c r="O45" s="804">
        <f t="shared" si="6"/>
        <v>859</v>
      </c>
      <c r="P45" s="804">
        <f t="shared" si="6"/>
        <v>2002</v>
      </c>
      <c r="Q45" s="804">
        <f t="shared" si="6"/>
        <v>1796</v>
      </c>
      <c r="R45" s="804">
        <f t="shared" si="6"/>
        <v>1675</v>
      </c>
      <c r="S45" s="804">
        <f t="shared" si="6"/>
        <v>2250</v>
      </c>
      <c r="T45" s="804">
        <f t="shared" si="6"/>
        <v>3736</v>
      </c>
      <c r="U45" s="804">
        <f t="shared" si="6"/>
        <v>461</v>
      </c>
      <c r="V45" s="804">
        <f t="shared" si="6"/>
        <v>4484</v>
      </c>
      <c r="W45" s="804">
        <f t="shared" si="6"/>
        <v>2425</v>
      </c>
      <c r="X45" s="804">
        <f t="shared" si="6"/>
        <v>1463</v>
      </c>
      <c r="Y45" s="901"/>
      <c r="Z45" s="820"/>
    </row>
    <row r="46" spans="1:26" ht="12" customHeight="1">
      <c r="A46" s="558"/>
      <c r="B46" s="402" t="s">
        <v>4277</v>
      </c>
      <c r="C46" s="338"/>
      <c r="D46" s="803">
        <f>SUM(D39:D43)</f>
        <v>13495</v>
      </c>
      <c r="E46" s="804">
        <f t="shared" ref="E46:X46" si="7">SUM(E39:E43)</f>
        <v>1265</v>
      </c>
      <c r="F46" s="804">
        <f t="shared" si="7"/>
        <v>119</v>
      </c>
      <c r="G46" s="804">
        <f t="shared" si="7"/>
        <v>19</v>
      </c>
      <c r="H46" s="804">
        <f t="shared" si="7"/>
        <v>2602</v>
      </c>
      <c r="I46" s="804">
        <f t="shared" si="7"/>
        <v>1416</v>
      </c>
      <c r="J46" s="804">
        <f t="shared" si="7"/>
        <v>55</v>
      </c>
      <c r="K46" s="804">
        <f t="shared" si="7"/>
        <v>54</v>
      </c>
      <c r="L46" s="804">
        <f t="shared" si="7"/>
        <v>962</v>
      </c>
      <c r="M46" s="804">
        <f t="shared" si="7"/>
        <v>1689</v>
      </c>
      <c r="N46" s="804">
        <f t="shared" si="7"/>
        <v>138</v>
      </c>
      <c r="O46" s="804">
        <f t="shared" si="7"/>
        <v>364</v>
      </c>
      <c r="P46" s="804">
        <f t="shared" si="7"/>
        <v>539</v>
      </c>
      <c r="Q46" s="804">
        <f t="shared" si="7"/>
        <v>515</v>
      </c>
      <c r="R46" s="804">
        <f t="shared" si="7"/>
        <v>460</v>
      </c>
      <c r="S46" s="804">
        <f t="shared" si="7"/>
        <v>414</v>
      </c>
      <c r="T46" s="804">
        <f t="shared" si="7"/>
        <v>939</v>
      </c>
      <c r="U46" s="804">
        <f t="shared" si="7"/>
        <v>35</v>
      </c>
      <c r="V46" s="804">
        <f t="shared" si="7"/>
        <v>1303</v>
      </c>
      <c r="W46" s="804">
        <f t="shared" si="7"/>
        <v>131</v>
      </c>
      <c r="X46" s="804">
        <f t="shared" si="7"/>
        <v>476</v>
      </c>
      <c r="Y46" s="901"/>
      <c r="Z46" s="820"/>
    </row>
    <row r="47" spans="1:26" ht="12" customHeight="1">
      <c r="A47" s="558"/>
      <c r="B47" s="402" t="s">
        <v>4278</v>
      </c>
      <c r="C47" s="338" t="s">
        <v>4275</v>
      </c>
      <c r="D47" s="803">
        <f>SUM(D39:D40)</f>
        <v>10982</v>
      </c>
      <c r="E47" s="804">
        <f t="shared" ref="E47:X47" si="8">SUM(E39:E40)</f>
        <v>807</v>
      </c>
      <c r="F47" s="804">
        <f t="shared" si="8"/>
        <v>89</v>
      </c>
      <c r="G47" s="804">
        <f t="shared" si="8"/>
        <v>16</v>
      </c>
      <c r="H47" s="804">
        <f t="shared" si="8"/>
        <v>2307</v>
      </c>
      <c r="I47" s="804">
        <f t="shared" si="8"/>
        <v>1203</v>
      </c>
      <c r="J47" s="804">
        <f t="shared" si="8"/>
        <v>52</v>
      </c>
      <c r="K47" s="804">
        <f t="shared" si="8"/>
        <v>45</v>
      </c>
      <c r="L47" s="804">
        <f t="shared" si="8"/>
        <v>888</v>
      </c>
      <c r="M47" s="804">
        <f t="shared" si="8"/>
        <v>1281</v>
      </c>
      <c r="N47" s="804">
        <f t="shared" si="8"/>
        <v>126</v>
      </c>
      <c r="O47" s="804">
        <f t="shared" si="8"/>
        <v>244</v>
      </c>
      <c r="P47" s="804">
        <f t="shared" si="8"/>
        <v>458</v>
      </c>
      <c r="Q47" s="804">
        <f t="shared" si="8"/>
        <v>417</v>
      </c>
      <c r="R47" s="804">
        <f t="shared" si="8"/>
        <v>315</v>
      </c>
      <c r="S47" s="804">
        <f t="shared" si="8"/>
        <v>365</v>
      </c>
      <c r="T47" s="804">
        <f t="shared" si="8"/>
        <v>783</v>
      </c>
      <c r="U47" s="804">
        <f t="shared" si="8"/>
        <v>33</v>
      </c>
      <c r="V47" s="804">
        <f t="shared" si="8"/>
        <v>1125</v>
      </c>
      <c r="W47" s="804">
        <f t="shared" si="8"/>
        <v>109</v>
      </c>
      <c r="X47" s="804">
        <f t="shared" si="8"/>
        <v>319</v>
      </c>
      <c r="Y47" s="901"/>
      <c r="Z47" s="820"/>
    </row>
    <row r="48" spans="1:26" ht="12" customHeight="1">
      <c r="A48" s="558"/>
      <c r="B48" s="402" t="s">
        <v>4279</v>
      </c>
      <c r="C48" s="338"/>
      <c r="D48" s="803">
        <f>SUM(D41:D43)</f>
        <v>2513</v>
      </c>
      <c r="E48" s="804">
        <f t="shared" ref="E48:X48" si="9">SUM(E41:E43)</f>
        <v>458</v>
      </c>
      <c r="F48" s="804">
        <f t="shared" si="9"/>
        <v>30</v>
      </c>
      <c r="G48" s="804">
        <f t="shared" si="9"/>
        <v>3</v>
      </c>
      <c r="H48" s="804">
        <f t="shared" si="9"/>
        <v>295</v>
      </c>
      <c r="I48" s="804">
        <f t="shared" si="9"/>
        <v>213</v>
      </c>
      <c r="J48" s="804">
        <f t="shared" si="9"/>
        <v>3</v>
      </c>
      <c r="K48" s="804">
        <f t="shared" si="9"/>
        <v>9</v>
      </c>
      <c r="L48" s="804">
        <f t="shared" si="9"/>
        <v>74</v>
      </c>
      <c r="M48" s="804">
        <f t="shared" si="9"/>
        <v>408</v>
      </c>
      <c r="N48" s="804">
        <f t="shared" si="9"/>
        <v>12</v>
      </c>
      <c r="O48" s="804">
        <f t="shared" si="9"/>
        <v>120</v>
      </c>
      <c r="P48" s="804">
        <f t="shared" si="9"/>
        <v>81</v>
      </c>
      <c r="Q48" s="804">
        <f t="shared" si="9"/>
        <v>98</v>
      </c>
      <c r="R48" s="804">
        <f t="shared" si="9"/>
        <v>145</v>
      </c>
      <c r="S48" s="804">
        <f t="shared" si="9"/>
        <v>49</v>
      </c>
      <c r="T48" s="804">
        <f t="shared" si="9"/>
        <v>156</v>
      </c>
      <c r="U48" s="804">
        <f t="shared" si="9"/>
        <v>2</v>
      </c>
      <c r="V48" s="804">
        <f t="shared" si="9"/>
        <v>178</v>
      </c>
      <c r="W48" s="804">
        <f t="shared" si="9"/>
        <v>22</v>
      </c>
      <c r="X48" s="804">
        <f t="shared" si="9"/>
        <v>157</v>
      </c>
      <c r="Y48" s="901"/>
      <c r="Z48" s="820"/>
    </row>
    <row r="49" spans="1:26" ht="6" customHeight="1">
      <c r="A49" s="338"/>
      <c r="B49" s="402"/>
      <c r="C49" s="338"/>
      <c r="D49" s="803"/>
      <c r="E49" s="804"/>
      <c r="F49" s="804"/>
      <c r="G49" s="804"/>
      <c r="H49" s="804"/>
      <c r="I49" s="804"/>
      <c r="J49" s="804"/>
      <c r="K49" s="804"/>
      <c r="L49" s="804"/>
      <c r="M49" s="804"/>
      <c r="N49" s="804"/>
      <c r="O49" s="804"/>
      <c r="P49" s="804"/>
      <c r="Q49" s="804"/>
      <c r="R49" s="804"/>
      <c r="S49" s="804"/>
      <c r="T49" s="804"/>
      <c r="U49" s="804"/>
      <c r="V49" s="900"/>
      <c r="W49" s="900"/>
      <c r="X49" s="900"/>
      <c r="Y49" s="901"/>
      <c r="Z49" s="901"/>
    </row>
    <row r="50" spans="1:26" s="824" customFormat="1" ht="12" customHeight="1">
      <c r="A50" s="797" t="s">
        <v>4281</v>
      </c>
      <c r="B50" s="748"/>
      <c r="C50" s="748"/>
      <c r="D50" s="898">
        <f>SUM(D51:D65)</f>
        <v>62888</v>
      </c>
      <c r="E50" s="899">
        <f t="shared" ref="E50:X50" si="10">SUM(E51:E65)</f>
        <v>1280</v>
      </c>
      <c r="F50" s="899">
        <f t="shared" si="10"/>
        <v>89</v>
      </c>
      <c r="G50" s="899">
        <f t="shared" si="10"/>
        <v>12</v>
      </c>
      <c r="H50" s="899">
        <f t="shared" si="10"/>
        <v>2963</v>
      </c>
      <c r="I50" s="899">
        <f t="shared" si="10"/>
        <v>7162</v>
      </c>
      <c r="J50" s="899">
        <f t="shared" si="10"/>
        <v>157</v>
      </c>
      <c r="K50" s="899">
        <f t="shared" si="10"/>
        <v>450</v>
      </c>
      <c r="L50" s="899">
        <f t="shared" si="10"/>
        <v>1293</v>
      </c>
      <c r="M50" s="899">
        <f t="shared" si="10"/>
        <v>12084</v>
      </c>
      <c r="N50" s="899">
        <f t="shared" si="10"/>
        <v>1476</v>
      </c>
      <c r="O50" s="899">
        <f t="shared" si="10"/>
        <v>895</v>
      </c>
      <c r="P50" s="899">
        <f t="shared" si="10"/>
        <v>1367</v>
      </c>
      <c r="Q50" s="899">
        <f t="shared" si="10"/>
        <v>5107</v>
      </c>
      <c r="R50" s="899">
        <f t="shared" si="10"/>
        <v>3643</v>
      </c>
      <c r="S50" s="899">
        <f t="shared" si="10"/>
        <v>3723</v>
      </c>
      <c r="T50" s="899">
        <f t="shared" si="10"/>
        <v>15333</v>
      </c>
      <c r="U50" s="899">
        <f t="shared" si="10"/>
        <v>361</v>
      </c>
      <c r="V50" s="899">
        <f t="shared" si="10"/>
        <v>3095</v>
      </c>
      <c r="W50" s="899">
        <f t="shared" si="10"/>
        <v>1063</v>
      </c>
      <c r="X50" s="899">
        <f t="shared" si="10"/>
        <v>1335</v>
      </c>
      <c r="Y50" s="820"/>
      <c r="Z50" s="820"/>
    </row>
    <row r="51" spans="1:26" ht="12" customHeight="1">
      <c r="A51" s="558"/>
      <c r="B51" s="402" t="s">
        <v>4274</v>
      </c>
      <c r="C51" s="338" t="s">
        <v>4275</v>
      </c>
      <c r="D51" s="803">
        <v>750</v>
      </c>
      <c r="E51" s="804">
        <v>15</v>
      </c>
      <c r="F51" s="804" t="s">
        <v>3897</v>
      </c>
      <c r="G51" s="804" t="s">
        <v>3897</v>
      </c>
      <c r="H51" s="804">
        <v>21</v>
      </c>
      <c r="I51" s="804">
        <v>115</v>
      </c>
      <c r="J51" s="804">
        <v>1</v>
      </c>
      <c r="K51" s="804">
        <v>1</v>
      </c>
      <c r="L51" s="804">
        <v>13</v>
      </c>
      <c r="M51" s="804">
        <v>214</v>
      </c>
      <c r="N51" s="804">
        <v>4</v>
      </c>
      <c r="O51" s="804">
        <v>7</v>
      </c>
      <c r="P51" s="804">
        <v>8</v>
      </c>
      <c r="Q51" s="804">
        <v>164</v>
      </c>
      <c r="R51" s="804">
        <v>63</v>
      </c>
      <c r="S51" s="804">
        <v>8</v>
      </c>
      <c r="T51" s="804">
        <v>56</v>
      </c>
      <c r="U51" s="804">
        <v>16</v>
      </c>
      <c r="V51" s="900">
        <v>11</v>
      </c>
      <c r="W51" s="900">
        <v>6</v>
      </c>
      <c r="X51" s="900">
        <v>27</v>
      </c>
      <c r="Y51" s="901"/>
      <c r="Z51" s="901"/>
    </row>
    <row r="52" spans="1:26" ht="12" customHeight="1">
      <c r="A52" s="558"/>
      <c r="B52" s="402" t="s">
        <v>3925</v>
      </c>
      <c r="C52" s="338"/>
      <c r="D52" s="803">
        <v>3460</v>
      </c>
      <c r="E52" s="804">
        <v>30</v>
      </c>
      <c r="F52" s="804">
        <v>2</v>
      </c>
      <c r="G52" s="804" t="s">
        <v>3897</v>
      </c>
      <c r="H52" s="804">
        <v>92</v>
      </c>
      <c r="I52" s="804">
        <v>411</v>
      </c>
      <c r="J52" s="804">
        <v>12</v>
      </c>
      <c r="K52" s="804">
        <v>24</v>
      </c>
      <c r="L52" s="804">
        <v>63</v>
      </c>
      <c r="M52" s="804">
        <v>760</v>
      </c>
      <c r="N52" s="804">
        <v>90</v>
      </c>
      <c r="O52" s="804">
        <v>44</v>
      </c>
      <c r="P52" s="804">
        <v>69</v>
      </c>
      <c r="Q52" s="804">
        <v>305</v>
      </c>
      <c r="R52" s="804">
        <v>227</v>
      </c>
      <c r="S52" s="804">
        <v>243</v>
      </c>
      <c r="T52" s="804">
        <v>788</v>
      </c>
      <c r="U52" s="804">
        <v>27</v>
      </c>
      <c r="V52" s="900">
        <v>86</v>
      </c>
      <c r="W52" s="900">
        <v>86</v>
      </c>
      <c r="X52" s="900">
        <v>101</v>
      </c>
      <c r="Y52" s="901"/>
      <c r="Z52" s="901"/>
    </row>
    <row r="53" spans="1:26" ht="12" customHeight="1">
      <c r="A53" s="558"/>
      <c r="B53" s="402" t="s">
        <v>3926</v>
      </c>
      <c r="C53" s="338"/>
      <c r="D53" s="803">
        <v>4519</v>
      </c>
      <c r="E53" s="804">
        <v>35</v>
      </c>
      <c r="F53" s="804">
        <v>2</v>
      </c>
      <c r="G53" s="804" t="s">
        <v>3897</v>
      </c>
      <c r="H53" s="804">
        <v>149</v>
      </c>
      <c r="I53" s="804">
        <v>534</v>
      </c>
      <c r="J53" s="804">
        <v>13</v>
      </c>
      <c r="K53" s="804">
        <v>49</v>
      </c>
      <c r="L53" s="804">
        <v>75</v>
      </c>
      <c r="M53" s="804">
        <v>864</v>
      </c>
      <c r="N53" s="804">
        <v>173</v>
      </c>
      <c r="O53" s="804">
        <v>41</v>
      </c>
      <c r="P53" s="804">
        <v>112</v>
      </c>
      <c r="Q53" s="804">
        <v>300</v>
      </c>
      <c r="R53" s="804">
        <v>260</v>
      </c>
      <c r="S53" s="804">
        <v>314</v>
      </c>
      <c r="T53" s="804">
        <v>1187</v>
      </c>
      <c r="U53" s="804">
        <v>32</v>
      </c>
      <c r="V53" s="900">
        <v>164</v>
      </c>
      <c r="W53" s="900">
        <v>129</v>
      </c>
      <c r="X53" s="900">
        <v>86</v>
      </c>
      <c r="Y53" s="901"/>
      <c r="Z53" s="901"/>
    </row>
    <row r="54" spans="1:26" ht="12" customHeight="1">
      <c r="A54" s="558"/>
      <c r="B54" s="402" t="s">
        <v>3927</v>
      </c>
      <c r="C54" s="338"/>
      <c r="D54" s="803">
        <v>4705</v>
      </c>
      <c r="E54" s="804">
        <v>37</v>
      </c>
      <c r="F54" s="804">
        <v>4</v>
      </c>
      <c r="G54" s="804" t="s">
        <v>3897</v>
      </c>
      <c r="H54" s="804">
        <v>220</v>
      </c>
      <c r="I54" s="804">
        <v>586</v>
      </c>
      <c r="J54" s="804">
        <v>22</v>
      </c>
      <c r="K54" s="804">
        <v>48</v>
      </c>
      <c r="L54" s="804">
        <v>83</v>
      </c>
      <c r="M54" s="804">
        <v>884</v>
      </c>
      <c r="N54" s="804">
        <v>117</v>
      </c>
      <c r="O54" s="804">
        <v>54</v>
      </c>
      <c r="P54" s="804">
        <v>106</v>
      </c>
      <c r="Q54" s="804">
        <v>323</v>
      </c>
      <c r="R54" s="804">
        <v>280</v>
      </c>
      <c r="S54" s="804">
        <v>279</v>
      </c>
      <c r="T54" s="804">
        <v>1270</v>
      </c>
      <c r="U54" s="804">
        <v>26</v>
      </c>
      <c r="V54" s="900">
        <v>174</v>
      </c>
      <c r="W54" s="900">
        <v>108</v>
      </c>
      <c r="X54" s="900">
        <v>84</v>
      </c>
      <c r="Y54" s="901"/>
      <c r="Z54" s="901"/>
    </row>
    <row r="55" spans="1:26" ht="12" customHeight="1">
      <c r="A55" s="558"/>
      <c r="B55" s="402" t="s">
        <v>3928</v>
      </c>
      <c r="C55" s="338"/>
      <c r="D55" s="803">
        <v>5599</v>
      </c>
      <c r="E55" s="804">
        <v>47</v>
      </c>
      <c r="F55" s="804">
        <v>4</v>
      </c>
      <c r="G55" s="804">
        <v>1</v>
      </c>
      <c r="H55" s="804">
        <v>275</v>
      </c>
      <c r="I55" s="804">
        <v>676</v>
      </c>
      <c r="J55" s="804">
        <v>19</v>
      </c>
      <c r="K55" s="804">
        <v>67</v>
      </c>
      <c r="L55" s="804">
        <v>97</v>
      </c>
      <c r="M55" s="804">
        <v>1058</v>
      </c>
      <c r="N55" s="804">
        <v>104</v>
      </c>
      <c r="O55" s="804">
        <v>74</v>
      </c>
      <c r="P55" s="804">
        <v>120</v>
      </c>
      <c r="Q55" s="804">
        <v>381</v>
      </c>
      <c r="R55" s="804">
        <v>373</v>
      </c>
      <c r="S55" s="804">
        <v>309</v>
      </c>
      <c r="T55" s="804">
        <v>1478</v>
      </c>
      <c r="U55" s="804">
        <v>40</v>
      </c>
      <c r="V55" s="900">
        <v>231</v>
      </c>
      <c r="W55" s="900">
        <v>121</v>
      </c>
      <c r="X55" s="900">
        <v>124</v>
      </c>
      <c r="Y55" s="901"/>
      <c r="Z55" s="901"/>
    </row>
    <row r="56" spans="1:26" ht="12" customHeight="1">
      <c r="A56" s="558"/>
      <c r="B56" s="402" t="s">
        <v>3929</v>
      </c>
      <c r="C56" s="338"/>
      <c r="D56" s="803">
        <v>6863</v>
      </c>
      <c r="E56" s="804">
        <v>60</v>
      </c>
      <c r="F56" s="804">
        <v>4</v>
      </c>
      <c r="G56" s="804">
        <v>2</v>
      </c>
      <c r="H56" s="804">
        <v>334</v>
      </c>
      <c r="I56" s="804">
        <v>856</v>
      </c>
      <c r="J56" s="804">
        <v>19</v>
      </c>
      <c r="K56" s="804">
        <v>67</v>
      </c>
      <c r="L56" s="804">
        <v>161</v>
      </c>
      <c r="M56" s="804">
        <v>1202</v>
      </c>
      <c r="N56" s="804">
        <v>144</v>
      </c>
      <c r="O56" s="804">
        <v>84</v>
      </c>
      <c r="P56" s="804">
        <v>183</v>
      </c>
      <c r="Q56" s="804">
        <v>489</v>
      </c>
      <c r="R56" s="804">
        <v>318</v>
      </c>
      <c r="S56" s="804">
        <v>475</v>
      </c>
      <c r="T56" s="804">
        <v>1852</v>
      </c>
      <c r="U56" s="804">
        <v>28</v>
      </c>
      <c r="V56" s="900">
        <v>318</v>
      </c>
      <c r="W56" s="900">
        <v>136</v>
      </c>
      <c r="X56" s="900">
        <v>131</v>
      </c>
      <c r="Y56" s="901"/>
      <c r="Z56" s="901"/>
    </row>
    <row r="57" spans="1:26" ht="12" customHeight="1">
      <c r="A57" s="558"/>
      <c r="B57" s="402" t="s">
        <v>3930</v>
      </c>
      <c r="C57" s="338"/>
      <c r="D57" s="803">
        <v>7879</v>
      </c>
      <c r="E57" s="804">
        <v>74</v>
      </c>
      <c r="F57" s="804">
        <v>7</v>
      </c>
      <c r="G57" s="804" t="s">
        <v>3897</v>
      </c>
      <c r="H57" s="804">
        <v>430</v>
      </c>
      <c r="I57" s="804">
        <v>1052</v>
      </c>
      <c r="J57" s="804">
        <v>29</v>
      </c>
      <c r="K57" s="804">
        <v>72</v>
      </c>
      <c r="L57" s="804">
        <v>216</v>
      </c>
      <c r="M57" s="804">
        <v>1466</v>
      </c>
      <c r="N57" s="804">
        <v>203</v>
      </c>
      <c r="O57" s="804">
        <v>92</v>
      </c>
      <c r="P57" s="804">
        <v>209</v>
      </c>
      <c r="Q57" s="804">
        <v>607</v>
      </c>
      <c r="R57" s="804">
        <v>311</v>
      </c>
      <c r="S57" s="804">
        <v>567</v>
      </c>
      <c r="T57" s="804">
        <v>1867</v>
      </c>
      <c r="U57" s="804">
        <v>42</v>
      </c>
      <c r="V57" s="900">
        <v>361</v>
      </c>
      <c r="W57" s="900">
        <v>150</v>
      </c>
      <c r="X57" s="900">
        <v>124</v>
      </c>
      <c r="Y57" s="901"/>
      <c r="Z57" s="901"/>
    </row>
    <row r="58" spans="1:26" ht="12" customHeight="1">
      <c r="A58" s="558"/>
      <c r="B58" s="402" t="s">
        <v>3931</v>
      </c>
      <c r="C58" s="338"/>
      <c r="D58" s="803">
        <v>7111</v>
      </c>
      <c r="E58" s="804">
        <v>73</v>
      </c>
      <c r="F58" s="804">
        <v>13</v>
      </c>
      <c r="G58" s="804" t="s">
        <v>3897</v>
      </c>
      <c r="H58" s="804">
        <v>337</v>
      </c>
      <c r="I58" s="804">
        <v>838</v>
      </c>
      <c r="J58" s="804">
        <v>19</v>
      </c>
      <c r="K58" s="804">
        <v>37</v>
      </c>
      <c r="L58" s="804">
        <v>178</v>
      </c>
      <c r="M58" s="804">
        <v>1378</v>
      </c>
      <c r="N58" s="804">
        <v>188</v>
      </c>
      <c r="O58" s="804">
        <v>99</v>
      </c>
      <c r="P58" s="804">
        <v>155</v>
      </c>
      <c r="Q58" s="804">
        <v>531</v>
      </c>
      <c r="R58" s="804">
        <v>359</v>
      </c>
      <c r="S58" s="804">
        <v>520</v>
      </c>
      <c r="T58" s="804">
        <v>1789</v>
      </c>
      <c r="U58" s="804">
        <v>34</v>
      </c>
      <c r="V58" s="900">
        <v>331</v>
      </c>
      <c r="W58" s="900">
        <v>129</v>
      </c>
      <c r="X58" s="900">
        <v>103</v>
      </c>
      <c r="Y58" s="901"/>
      <c r="Z58" s="901"/>
    </row>
    <row r="59" spans="1:26" ht="12" customHeight="1">
      <c r="A59" s="558"/>
      <c r="B59" s="402" t="s">
        <v>3932</v>
      </c>
      <c r="C59" s="338"/>
      <c r="D59" s="803">
        <v>7148</v>
      </c>
      <c r="E59" s="804">
        <v>101</v>
      </c>
      <c r="F59" s="804">
        <v>6</v>
      </c>
      <c r="G59" s="804">
        <v>1</v>
      </c>
      <c r="H59" s="804">
        <v>329</v>
      </c>
      <c r="I59" s="804">
        <v>831</v>
      </c>
      <c r="J59" s="804">
        <v>12</v>
      </c>
      <c r="K59" s="804">
        <v>49</v>
      </c>
      <c r="L59" s="804">
        <v>194</v>
      </c>
      <c r="M59" s="804">
        <v>1373</v>
      </c>
      <c r="N59" s="804">
        <v>188</v>
      </c>
      <c r="O59" s="804">
        <v>83</v>
      </c>
      <c r="P59" s="804">
        <v>143</v>
      </c>
      <c r="Q59" s="804">
        <v>495</v>
      </c>
      <c r="R59" s="804">
        <v>352</v>
      </c>
      <c r="S59" s="804">
        <v>475</v>
      </c>
      <c r="T59" s="804">
        <v>1912</v>
      </c>
      <c r="U59" s="804">
        <v>55</v>
      </c>
      <c r="V59" s="900">
        <v>370</v>
      </c>
      <c r="W59" s="900">
        <v>79</v>
      </c>
      <c r="X59" s="900">
        <v>100</v>
      </c>
      <c r="Y59" s="901"/>
      <c r="Z59" s="901"/>
    </row>
    <row r="60" spans="1:26" ht="12" customHeight="1">
      <c r="A60" s="558"/>
      <c r="B60" s="402" t="s">
        <v>3933</v>
      </c>
      <c r="C60" s="338"/>
      <c r="D60" s="803">
        <v>6061</v>
      </c>
      <c r="E60" s="804">
        <v>146</v>
      </c>
      <c r="F60" s="804">
        <v>13</v>
      </c>
      <c r="G60" s="804">
        <v>6</v>
      </c>
      <c r="H60" s="804">
        <v>265</v>
      </c>
      <c r="I60" s="804">
        <v>624</v>
      </c>
      <c r="J60" s="804">
        <v>6</v>
      </c>
      <c r="K60" s="804">
        <v>17</v>
      </c>
      <c r="L60" s="804">
        <v>116</v>
      </c>
      <c r="M60" s="804">
        <v>1203</v>
      </c>
      <c r="N60" s="804">
        <v>140</v>
      </c>
      <c r="O60" s="804">
        <v>74</v>
      </c>
      <c r="P60" s="804">
        <v>104</v>
      </c>
      <c r="Q60" s="804">
        <v>532</v>
      </c>
      <c r="R60" s="804">
        <v>365</v>
      </c>
      <c r="S60" s="804">
        <v>299</v>
      </c>
      <c r="T60" s="804">
        <v>1562</v>
      </c>
      <c r="U60" s="804">
        <v>34</v>
      </c>
      <c r="V60" s="900">
        <v>376</v>
      </c>
      <c r="W60" s="900">
        <v>76</v>
      </c>
      <c r="X60" s="900">
        <v>103</v>
      </c>
      <c r="Y60" s="901"/>
      <c r="Z60" s="901"/>
    </row>
    <row r="61" spans="1:26" ht="12" customHeight="1">
      <c r="A61" s="558"/>
      <c r="B61" s="402" t="s">
        <v>3934</v>
      </c>
      <c r="C61" s="338"/>
      <c r="D61" s="803">
        <v>4388</v>
      </c>
      <c r="E61" s="804">
        <v>216</v>
      </c>
      <c r="F61" s="804">
        <v>14</v>
      </c>
      <c r="G61" s="804">
        <v>1</v>
      </c>
      <c r="H61" s="804">
        <v>236</v>
      </c>
      <c r="I61" s="804">
        <v>337</v>
      </c>
      <c r="J61" s="804">
        <v>4</v>
      </c>
      <c r="K61" s="804">
        <v>11</v>
      </c>
      <c r="L61" s="804">
        <v>59</v>
      </c>
      <c r="M61" s="804">
        <v>842</v>
      </c>
      <c r="N61" s="804">
        <v>75</v>
      </c>
      <c r="O61" s="804">
        <v>67</v>
      </c>
      <c r="P61" s="804">
        <v>82</v>
      </c>
      <c r="Q61" s="804">
        <v>521</v>
      </c>
      <c r="R61" s="804">
        <v>286</v>
      </c>
      <c r="S61" s="804">
        <v>130</v>
      </c>
      <c r="T61" s="804">
        <v>982</v>
      </c>
      <c r="U61" s="804">
        <v>18</v>
      </c>
      <c r="V61" s="900">
        <v>358</v>
      </c>
      <c r="W61" s="900">
        <v>23</v>
      </c>
      <c r="X61" s="900">
        <v>126</v>
      </c>
      <c r="Y61" s="901"/>
      <c r="Z61" s="901"/>
    </row>
    <row r="62" spans="1:26" ht="12" customHeight="1">
      <c r="A62" s="558"/>
      <c r="B62" s="402" t="s">
        <v>3935</v>
      </c>
      <c r="C62" s="338"/>
      <c r="D62" s="803">
        <v>2665</v>
      </c>
      <c r="E62" s="804">
        <v>210</v>
      </c>
      <c r="F62" s="804">
        <v>3</v>
      </c>
      <c r="G62" s="804">
        <v>1</v>
      </c>
      <c r="H62" s="804">
        <v>175</v>
      </c>
      <c r="I62" s="804">
        <v>200</v>
      </c>
      <c r="J62" s="804">
        <v>1</v>
      </c>
      <c r="K62" s="804">
        <v>5</v>
      </c>
      <c r="L62" s="804">
        <v>24</v>
      </c>
      <c r="M62" s="804">
        <v>460</v>
      </c>
      <c r="N62" s="804">
        <v>36</v>
      </c>
      <c r="O62" s="804">
        <v>76</v>
      </c>
      <c r="P62" s="804">
        <v>54</v>
      </c>
      <c r="Q62" s="804">
        <v>308</v>
      </c>
      <c r="R62" s="804">
        <v>238</v>
      </c>
      <c r="S62" s="804">
        <v>70</v>
      </c>
      <c r="T62" s="804">
        <v>456</v>
      </c>
      <c r="U62" s="804">
        <v>9</v>
      </c>
      <c r="V62" s="900">
        <v>230</v>
      </c>
      <c r="W62" s="900">
        <v>13</v>
      </c>
      <c r="X62" s="900">
        <v>96</v>
      </c>
      <c r="Y62" s="901"/>
      <c r="Z62" s="901"/>
    </row>
    <row r="63" spans="1:26" ht="12" customHeight="1">
      <c r="A63" s="558"/>
      <c r="B63" s="402" t="s">
        <v>3936</v>
      </c>
      <c r="C63" s="338"/>
      <c r="D63" s="803">
        <v>1049</v>
      </c>
      <c r="E63" s="804">
        <v>130</v>
      </c>
      <c r="F63" s="804">
        <v>15</v>
      </c>
      <c r="G63" s="804" t="s">
        <v>3897</v>
      </c>
      <c r="H63" s="804">
        <v>65</v>
      </c>
      <c r="I63" s="804">
        <v>59</v>
      </c>
      <c r="J63" s="804" t="s">
        <v>3897</v>
      </c>
      <c r="K63" s="804">
        <v>3</v>
      </c>
      <c r="L63" s="804">
        <v>9</v>
      </c>
      <c r="M63" s="804">
        <v>207</v>
      </c>
      <c r="N63" s="804">
        <v>11</v>
      </c>
      <c r="O63" s="804">
        <v>46</v>
      </c>
      <c r="P63" s="804">
        <v>15</v>
      </c>
      <c r="Q63" s="804">
        <v>103</v>
      </c>
      <c r="R63" s="804">
        <v>139</v>
      </c>
      <c r="S63" s="804">
        <v>25</v>
      </c>
      <c r="T63" s="804">
        <v>95</v>
      </c>
      <c r="U63" s="804" t="s">
        <v>3897</v>
      </c>
      <c r="V63" s="900">
        <v>57</v>
      </c>
      <c r="W63" s="900">
        <v>5</v>
      </c>
      <c r="X63" s="900">
        <v>65</v>
      </c>
      <c r="Y63" s="901"/>
      <c r="Z63" s="901"/>
    </row>
    <row r="64" spans="1:26" ht="12" customHeight="1">
      <c r="A64" s="558"/>
      <c r="B64" s="402" t="s">
        <v>3937</v>
      </c>
      <c r="C64" s="338"/>
      <c r="D64" s="803">
        <v>459</v>
      </c>
      <c r="E64" s="804">
        <v>61</v>
      </c>
      <c r="F64" s="804">
        <v>2</v>
      </c>
      <c r="G64" s="804" t="s">
        <v>3897</v>
      </c>
      <c r="H64" s="804">
        <v>23</v>
      </c>
      <c r="I64" s="804">
        <v>30</v>
      </c>
      <c r="J64" s="804" t="s">
        <v>3897</v>
      </c>
      <c r="K64" s="804" t="s">
        <v>3897</v>
      </c>
      <c r="L64" s="804">
        <v>5</v>
      </c>
      <c r="M64" s="804">
        <v>111</v>
      </c>
      <c r="N64" s="804">
        <v>3</v>
      </c>
      <c r="O64" s="804">
        <v>32</v>
      </c>
      <c r="P64" s="804">
        <v>4</v>
      </c>
      <c r="Q64" s="804">
        <v>42</v>
      </c>
      <c r="R64" s="804">
        <v>56</v>
      </c>
      <c r="S64" s="804">
        <v>5</v>
      </c>
      <c r="T64" s="804">
        <v>31</v>
      </c>
      <c r="U64" s="804" t="s">
        <v>3897</v>
      </c>
      <c r="V64" s="900">
        <v>17</v>
      </c>
      <c r="W64" s="900">
        <v>2</v>
      </c>
      <c r="X64" s="900">
        <v>35</v>
      </c>
      <c r="Y64" s="901"/>
      <c r="Z64" s="901"/>
    </row>
    <row r="65" spans="1:26" ht="12" customHeight="1">
      <c r="A65" s="558"/>
      <c r="B65" s="402" t="s">
        <v>4239</v>
      </c>
      <c r="C65" s="338"/>
      <c r="D65" s="803">
        <v>232</v>
      </c>
      <c r="E65" s="804">
        <v>45</v>
      </c>
      <c r="F65" s="804">
        <v>0</v>
      </c>
      <c r="G65" s="804">
        <v>0</v>
      </c>
      <c r="H65" s="804">
        <v>12</v>
      </c>
      <c r="I65" s="804">
        <v>13</v>
      </c>
      <c r="J65" s="804">
        <v>0</v>
      </c>
      <c r="K65" s="804">
        <v>0</v>
      </c>
      <c r="L65" s="804">
        <v>0</v>
      </c>
      <c r="M65" s="804">
        <v>62</v>
      </c>
      <c r="N65" s="804">
        <v>0</v>
      </c>
      <c r="O65" s="804">
        <v>22</v>
      </c>
      <c r="P65" s="804">
        <v>3</v>
      </c>
      <c r="Q65" s="804">
        <v>6</v>
      </c>
      <c r="R65" s="804">
        <v>16</v>
      </c>
      <c r="S65" s="804">
        <v>4</v>
      </c>
      <c r="T65" s="804">
        <v>8</v>
      </c>
      <c r="U65" s="804">
        <v>0</v>
      </c>
      <c r="V65" s="900">
        <v>11</v>
      </c>
      <c r="W65" s="900">
        <v>0</v>
      </c>
      <c r="X65" s="900">
        <v>30</v>
      </c>
      <c r="Y65" s="901"/>
      <c r="Z65" s="901"/>
    </row>
    <row r="66" spans="1:26" ht="12" customHeight="1">
      <c r="A66" s="558" t="s">
        <v>4019</v>
      </c>
      <c r="B66" s="402"/>
      <c r="C66" s="338"/>
      <c r="D66" s="803"/>
      <c r="E66" s="804"/>
      <c r="F66" s="804"/>
      <c r="G66" s="804"/>
      <c r="H66" s="804"/>
      <c r="I66" s="804"/>
      <c r="J66" s="804"/>
      <c r="K66" s="804"/>
      <c r="L66" s="804"/>
      <c r="M66" s="804"/>
      <c r="N66" s="804"/>
      <c r="O66" s="804"/>
      <c r="P66" s="804"/>
      <c r="Q66" s="804"/>
      <c r="R66" s="804"/>
      <c r="S66" s="804"/>
      <c r="T66" s="804"/>
      <c r="U66" s="804"/>
      <c r="V66" s="900"/>
      <c r="W66" s="900"/>
      <c r="X66" s="900"/>
      <c r="Y66" s="901"/>
      <c r="Z66" s="901"/>
    </row>
    <row r="67" spans="1:26" ht="12" customHeight="1">
      <c r="A67" s="558"/>
      <c r="B67" s="402" t="s">
        <v>4276</v>
      </c>
      <c r="C67" s="338" t="s">
        <v>4275</v>
      </c>
      <c r="D67" s="803">
        <f>SUM(D51:D60)</f>
        <v>54095</v>
      </c>
      <c r="E67" s="804">
        <f t="shared" ref="E67:X67" si="11">SUM(E51:E60)</f>
        <v>618</v>
      </c>
      <c r="F67" s="804">
        <f t="shared" si="11"/>
        <v>55</v>
      </c>
      <c r="G67" s="804">
        <f t="shared" si="11"/>
        <v>10</v>
      </c>
      <c r="H67" s="804">
        <f t="shared" si="11"/>
        <v>2452</v>
      </c>
      <c r="I67" s="804">
        <f t="shared" si="11"/>
        <v>6523</v>
      </c>
      <c r="J67" s="804">
        <f t="shared" si="11"/>
        <v>152</v>
      </c>
      <c r="K67" s="804">
        <f t="shared" si="11"/>
        <v>431</v>
      </c>
      <c r="L67" s="804">
        <f t="shared" si="11"/>
        <v>1196</v>
      </c>
      <c r="M67" s="804">
        <f t="shared" si="11"/>
        <v>10402</v>
      </c>
      <c r="N67" s="804">
        <f t="shared" si="11"/>
        <v>1351</v>
      </c>
      <c r="O67" s="804">
        <f t="shared" si="11"/>
        <v>652</v>
      </c>
      <c r="P67" s="804">
        <f t="shared" si="11"/>
        <v>1209</v>
      </c>
      <c r="Q67" s="804">
        <f t="shared" si="11"/>
        <v>4127</v>
      </c>
      <c r="R67" s="804">
        <f t="shared" si="11"/>
        <v>2908</v>
      </c>
      <c r="S67" s="804">
        <f t="shared" si="11"/>
        <v>3489</v>
      </c>
      <c r="T67" s="804">
        <f t="shared" si="11"/>
        <v>13761</v>
      </c>
      <c r="U67" s="804">
        <f t="shared" si="11"/>
        <v>334</v>
      </c>
      <c r="V67" s="804">
        <f t="shared" si="11"/>
        <v>2422</v>
      </c>
      <c r="W67" s="804">
        <f t="shared" si="11"/>
        <v>1020</v>
      </c>
      <c r="X67" s="804">
        <f t="shared" si="11"/>
        <v>983</v>
      </c>
      <c r="Y67" s="901"/>
      <c r="Z67" s="820"/>
    </row>
    <row r="68" spans="1:26" ht="12" customHeight="1">
      <c r="A68" s="558"/>
      <c r="B68" s="402" t="s">
        <v>4277</v>
      </c>
      <c r="C68" s="338"/>
      <c r="D68" s="803">
        <f>SUM(D61:D65)</f>
        <v>8793</v>
      </c>
      <c r="E68" s="804">
        <f t="shared" ref="E68:X68" si="12">SUM(E61:E65)</f>
        <v>662</v>
      </c>
      <c r="F68" s="804">
        <f t="shared" si="12"/>
        <v>34</v>
      </c>
      <c r="G68" s="804">
        <f t="shared" si="12"/>
        <v>2</v>
      </c>
      <c r="H68" s="804">
        <f t="shared" si="12"/>
        <v>511</v>
      </c>
      <c r="I68" s="804">
        <f t="shared" si="12"/>
        <v>639</v>
      </c>
      <c r="J68" s="804">
        <f t="shared" si="12"/>
        <v>5</v>
      </c>
      <c r="K68" s="804">
        <f t="shared" si="12"/>
        <v>19</v>
      </c>
      <c r="L68" s="804">
        <f t="shared" si="12"/>
        <v>97</v>
      </c>
      <c r="M68" s="804">
        <f t="shared" si="12"/>
        <v>1682</v>
      </c>
      <c r="N68" s="804">
        <f t="shared" si="12"/>
        <v>125</v>
      </c>
      <c r="O68" s="804">
        <f t="shared" si="12"/>
        <v>243</v>
      </c>
      <c r="P68" s="804">
        <f t="shared" si="12"/>
        <v>158</v>
      </c>
      <c r="Q68" s="804">
        <f t="shared" si="12"/>
        <v>980</v>
      </c>
      <c r="R68" s="804">
        <f t="shared" si="12"/>
        <v>735</v>
      </c>
      <c r="S68" s="804">
        <f t="shared" si="12"/>
        <v>234</v>
      </c>
      <c r="T68" s="804">
        <f t="shared" si="12"/>
        <v>1572</v>
      </c>
      <c r="U68" s="804">
        <f t="shared" si="12"/>
        <v>27</v>
      </c>
      <c r="V68" s="804">
        <f t="shared" si="12"/>
        <v>673</v>
      </c>
      <c r="W68" s="804">
        <f t="shared" si="12"/>
        <v>43</v>
      </c>
      <c r="X68" s="804">
        <f t="shared" si="12"/>
        <v>352</v>
      </c>
      <c r="Y68" s="901"/>
      <c r="Z68" s="820"/>
    </row>
    <row r="69" spans="1:26" ht="12" customHeight="1">
      <c r="A69" s="558"/>
      <c r="B69" s="402" t="s">
        <v>4278</v>
      </c>
      <c r="C69" s="338" t="s">
        <v>4275</v>
      </c>
      <c r="D69" s="803">
        <f>SUM(D61:D62)</f>
        <v>7053</v>
      </c>
      <c r="E69" s="804">
        <f t="shared" ref="E69:X69" si="13">SUM(E61:E62)</f>
        <v>426</v>
      </c>
      <c r="F69" s="804">
        <f t="shared" si="13"/>
        <v>17</v>
      </c>
      <c r="G69" s="804">
        <f t="shared" si="13"/>
        <v>2</v>
      </c>
      <c r="H69" s="804">
        <f t="shared" si="13"/>
        <v>411</v>
      </c>
      <c r="I69" s="804">
        <f t="shared" si="13"/>
        <v>537</v>
      </c>
      <c r="J69" s="804">
        <f t="shared" si="13"/>
        <v>5</v>
      </c>
      <c r="K69" s="804">
        <f t="shared" si="13"/>
        <v>16</v>
      </c>
      <c r="L69" s="804">
        <f t="shared" si="13"/>
        <v>83</v>
      </c>
      <c r="M69" s="804">
        <f t="shared" si="13"/>
        <v>1302</v>
      </c>
      <c r="N69" s="804">
        <f t="shared" si="13"/>
        <v>111</v>
      </c>
      <c r="O69" s="804">
        <f t="shared" si="13"/>
        <v>143</v>
      </c>
      <c r="P69" s="804">
        <f t="shared" si="13"/>
        <v>136</v>
      </c>
      <c r="Q69" s="804">
        <f t="shared" si="13"/>
        <v>829</v>
      </c>
      <c r="R69" s="804">
        <f t="shared" si="13"/>
        <v>524</v>
      </c>
      <c r="S69" s="804">
        <f t="shared" si="13"/>
        <v>200</v>
      </c>
      <c r="T69" s="804">
        <f t="shared" si="13"/>
        <v>1438</v>
      </c>
      <c r="U69" s="804">
        <f t="shared" si="13"/>
        <v>27</v>
      </c>
      <c r="V69" s="804">
        <f t="shared" si="13"/>
        <v>588</v>
      </c>
      <c r="W69" s="804">
        <f t="shared" si="13"/>
        <v>36</v>
      </c>
      <c r="X69" s="804">
        <f t="shared" si="13"/>
        <v>222</v>
      </c>
      <c r="Y69" s="901"/>
      <c r="Z69" s="820"/>
    </row>
    <row r="70" spans="1:26" ht="11.45" customHeight="1">
      <c r="A70" s="646"/>
      <c r="B70" s="404" t="s">
        <v>4279</v>
      </c>
      <c r="C70" s="404"/>
      <c r="D70" s="808">
        <f>SUM(D63:D65)</f>
        <v>1740</v>
      </c>
      <c r="E70" s="809">
        <f t="shared" ref="E70:X70" si="14">SUM(E63:E65)</f>
        <v>236</v>
      </c>
      <c r="F70" s="809">
        <f t="shared" si="14"/>
        <v>17</v>
      </c>
      <c r="G70" s="809">
        <f t="shared" si="14"/>
        <v>0</v>
      </c>
      <c r="H70" s="809">
        <f t="shared" si="14"/>
        <v>100</v>
      </c>
      <c r="I70" s="809">
        <f t="shared" si="14"/>
        <v>102</v>
      </c>
      <c r="J70" s="809">
        <f t="shared" si="14"/>
        <v>0</v>
      </c>
      <c r="K70" s="809">
        <f t="shared" si="14"/>
        <v>3</v>
      </c>
      <c r="L70" s="809">
        <f t="shared" si="14"/>
        <v>14</v>
      </c>
      <c r="M70" s="809">
        <f t="shared" si="14"/>
        <v>380</v>
      </c>
      <c r="N70" s="809">
        <f t="shared" si="14"/>
        <v>14</v>
      </c>
      <c r="O70" s="809">
        <f t="shared" si="14"/>
        <v>100</v>
      </c>
      <c r="P70" s="809">
        <f t="shared" si="14"/>
        <v>22</v>
      </c>
      <c r="Q70" s="809">
        <f t="shared" si="14"/>
        <v>151</v>
      </c>
      <c r="R70" s="809">
        <f t="shared" si="14"/>
        <v>211</v>
      </c>
      <c r="S70" s="809">
        <f t="shared" si="14"/>
        <v>34</v>
      </c>
      <c r="T70" s="809">
        <f t="shared" si="14"/>
        <v>134</v>
      </c>
      <c r="U70" s="809">
        <f t="shared" si="14"/>
        <v>0</v>
      </c>
      <c r="V70" s="809">
        <f t="shared" si="14"/>
        <v>85</v>
      </c>
      <c r="W70" s="809">
        <f t="shared" si="14"/>
        <v>7</v>
      </c>
      <c r="X70" s="809">
        <f t="shared" si="14"/>
        <v>130</v>
      </c>
      <c r="Y70" s="901"/>
      <c r="Z70" s="820"/>
    </row>
    <row r="71" spans="1:26">
      <c r="D71" s="901"/>
      <c r="E71" s="901"/>
      <c r="F71" s="901"/>
      <c r="G71" s="901"/>
      <c r="H71" s="901"/>
      <c r="I71" s="901"/>
      <c r="J71" s="901"/>
      <c r="K71" s="901"/>
      <c r="L71" s="901"/>
      <c r="M71" s="901"/>
      <c r="N71" s="901"/>
      <c r="O71" s="901"/>
      <c r="P71" s="901"/>
      <c r="Q71" s="901"/>
      <c r="R71" s="901"/>
      <c r="S71" s="901"/>
      <c r="T71" s="901"/>
      <c r="U71" s="901"/>
      <c r="V71" s="901"/>
      <c r="W71" s="901"/>
      <c r="X71" s="901"/>
      <c r="Y71" s="901"/>
      <c r="Z71" s="901"/>
    </row>
  </sheetData>
  <mergeCells count="23">
    <mergeCell ref="X3:X4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W1:X2"/>
    <mergeCell ref="A3:C4"/>
    <mergeCell ref="D3:D4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59055118110236227" top="0.62992125984251968" bottom="0.70866141732283472" header="0.51181102362204722" footer="0.51181102362204722"/>
  <pageSetup paperSize="9" scale="95" firstPageNumber="137" orientation="portrait" useFirstPageNumber="1" r:id="rId1"/>
  <headerFooter alignWithMargins="0">
    <oddFooter>&amp;C&amp;"ＭＳ 明朝,標準"
－&amp;P－</oddFooter>
  </headerFooter>
  <colBreaks count="1" manualBreakCount="1">
    <brk id="1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zoomScaleNormal="100" workbookViewId="0">
      <pane ySplit="4" topLeftCell="A5" activePane="bottomLeft" state="frozenSplit"/>
      <selection pane="bottomLeft" activeCell="AA2" sqref="AA2"/>
    </sheetView>
  </sheetViews>
  <sheetFormatPr defaultRowHeight="11.25"/>
  <cols>
    <col min="1" max="1" width="2.625" style="903" customWidth="1"/>
    <col min="2" max="2" width="7.125" style="909" customWidth="1"/>
    <col min="3" max="3" width="2" style="903" customWidth="1"/>
    <col min="4" max="4" width="8.5" style="903" customWidth="1"/>
    <col min="5" max="7" width="7.5" style="903" customWidth="1"/>
    <col min="8" max="8" width="8" style="903" customWidth="1"/>
    <col min="9" max="9" width="7.5" style="903" customWidth="1"/>
    <col min="10" max="10" width="8" style="903" customWidth="1"/>
    <col min="11" max="13" width="7.625" style="903" customWidth="1"/>
    <col min="14" max="14" width="8" style="903" customWidth="1"/>
    <col min="15" max="15" width="7.5" style="903" customWidth="1"/>
    <col min="16" max="16" width="7.75" style="903" customWidth="1"/>
    <col min="17" max="19" width="7.5" style="903" customWidth="1"/>
    <col min="20" max="20" width="7.625" style="903" customWidth="1"/>
    <col min="21" max="22" width="7.5" style="903" customWidth="1"/>
    <col min="23" max="23" width="7.625" style="903" customWidth="1"/>
    <col min="24" max="24" width="7.5" style="903" customWidth="1"/>
    <col min="25" max="25" width="7.625" style="903" customWidth="1"/>
    <col min="26" max="26" width="7.5" style="903" customWidth="1"/>
    <col min="27" max="27" width="7.125" style="903" customWidth="1"/>
    <col min="28" max="256" width="9" style="903"/>
    <col min="257" max="257" width="2.625" style="903" customWidth="1"/>
    <col min="258" max="258" width="7.125" style="903" customWidth="1"/>
    <col min="259" max="259" width="2" style="903" customWidth="1"/>
    <col min="260" max="260" width="8.5" style="903" customWidth="1"/>
    <col min="261" max="263" width="7.5" style="903" customWidth="1"/>
    <col min="264" max="264" width="8" style="903" customWidth="1"/>
    <col min="265" max="265" width="7.5" style="903" customWidth="1"/>
    <col min="266" max="266" width="8" style="903" customWidth="1"/>
    <col min="267" max="269" width="7.625" style="903" customWidth="1"/>
    <col min="270" max="270" width="8" style="903" customWidth="1"/>
    <col min="271" max="271" width="7.5" style="903" customWidth="1"/>
    <col min="272" max="272" width="7.75" style="903" customWidth="1"/>
    <col min="273" max="275" width="7.5" style="903" customWidth="1"/>
    <col min="276" max="276" width="7.625" style="903" customWidth="1"/>
    <col min="277" max="278" width="7.5" style="903" customWidth="1"/>
    <col min="279" max="279" width="7.625" style="903" customWidth="1"/>
    <col min="280" max="280" width="7.5" style="903" customWidth="1"/>
    <col min="281" max="281" width="7.625" style="903" customWidth="1"/>
    <col min="282" max="282" width="7.5" style="903" customWidth="1"/>
    <col min="283" max="283" width="7.125" style="903" customWidth="1"/>
    <col min="284" max="512" width="9" style="903"/>
    <col min="513" max="513" width="2.625" style="903" customWidth="1"/>
    <col min="514" max="514" width="7.125" style="903" customWidth="1"/>
    <col min="515" max="515" width="2" style="903" customWidth="1"/>
    <col min="516" max="516" width="8.5" style="903" customWidth="1"/>
    <col min="517" max="519" width="7.5" style="903" customWidth="1"/>
    <col min="520" max="520" width="8" style="903" customWidth="1"/>
    <col min="521" max="521" width="7.5" style="903" customWidth="1"/>
    <col min="522" max="522" width="8" style="903" customWidth="1"/>
    <col min="523" max="525" width="7.625" style="903" customWidth="1"/>
    <col min="526" max="526" width="8" style="903" customWidth="1"/>
    <col min="527" max="527" width="7.5" style="903" customWidth="1"/>
    <col min="528" max="528" width="7.75" style="903" customWidth="1"/>
    <col min="529" max="531" width="7.5" style="903" customWidth="1"/>
    <col min="532" max="532" width="7.625" style="903" customWidth="1"/>
    <col min="533" max="534" width="7.5" style="903" customWidth="1"/>
    <col min="535" max="535" width="7.625" style="903" customWidth="1"/>
    <col min="536" max="536" width="7.5" style="903" customWidth="1"/>
    <col min="537" max="537" width="7.625" style="903" customWidth="1"/>
    <col min="538" max="538" width="7.5" style="903" customWidth="1"/>
    <col min="539" max="539" width="7.125" style="903" customWidth="1"/>
    <col min="540" max="768" width="9" style="903"/>
    <col min="769" max="769" width="2.625" style="903" customWidth="1"/>
    <col min="770" max="770" width="7.125" style="903" customWidth="1"/>
    <col min="771" max="771" width="2" style="903" customWidth="1"/>
    <col min="772" max="772" width="8.5" style="903" customWidth="1"/>
    <col min="773" max="775" width="7.5" style="903" customWidth="1"/>
    <col min="776" max="776" width="8" style="903" customWidth="1"/>
    <col min="777" max="777" width="7.5" style="903" customWidth="1"/>
    <col min="778" max="778" width="8" style="903" customWidth="1"/>
    <col min="779" max="781" width="7.625" style="903" customWidth="1"/>
    <col min="782" max="782" width="8" style="903" customWidth="1"/>
    <col min="783" max="783" width="7.5" style="903" customWidth="1"/>
    <col min="784" max="784" width="7.75" style="903" customWidth="1"/>
    <col min="785" max="787" width="7.5" style="903" customWidth="1"/>
    <col min="788" max="788" width="7.625" style="903" customWidth="1"/>
    <col min="789" max="790" width="7.5" style="903" customWidth="1"/>
    <col min="791" max="791" width="7.625" style="903" customWidth="1"/>
    <col min="792" max="792" width="7.5" style="903" customWidth="1"/>
    <col min="793" max="793" width="7.625" style="903" customWidth="1"/>
    <col min="794" max="794" width="7.5" style="903" customWidth="1"/>
    <col min="795" max="795" width="7.125" style="903" customWidth="1"/>
    <col min="796" max="1024" width="9" style="903"/>
    <col min="1025" max="1025" width="2.625" style="903" customWidth="1"/>
    <col min="1026" max="1026" width="7.125" style="903" customWidth="1"/>
    <col min="1027" max="1027" width="2" style="903" customWidth="1"/>
    <col min="1028" max="1028" width="8.5" style="903" customWidth="1"/>
    <col min="1029" max="1031" width="7.5" style="903" customWidth="1"/>
    <col min="1032" max="1032" width="8" style="903" customWidth="1"/>
    <col min="1033" max="1033" width="7.5" style="903" customWidth="1"/>
    <col min="1034" max="1034" width="8" style="903" customWidth="1"/>
    <col min="1035" max="1037" width="7.625" style="903" customWidth="1"/>
    <col min="1038" max="1038" width="8" style="903" customWidth="1"/>
    <col min="1039" max="1039" width="7.5" style="903" customWidth="1"/>
    <col min="1040" max="1040" width="7.75" style="903" customWidth="1"/>
    <col min="1041" max="1043" width="7.5" style="903" customWidth="1"/>
    <col min="1044" max="1044" width="7.625" style="903" customWidth="1"/>
    <col min="1045" max="1046" width="7.5" style="903" customWidth="1"/>
    <col min="1047" max="1047" width="7.625" style="903" customWidth="1"/>
    <col min="1048" max="1048" width="7.5" style="903" customWidth="1"/>
    <col min="1049" max="1049" width="7.625" style="903" customWidth="1"/>
    <col min="1050" max="1050" width="7.5" style="903" customWidth="1"/>
    <col min="1051" max="1051" width="7.125" style="903" customWidth="1"/>
    <col min="1052" max="1280" width="9" style="903"/>
    <col min="1281" max="1281" width="2.625" style="903" customWidth="1"/>
    <col min="1282" max="1282" width="7.125" style="903" customWidth="1"/>
    <col min="1283" max="1283" width="2" style="903" customWidth="1"/>
    <col min="1284" max="1284" width="8.5" style="903" customWidth="1"/>
    <col min="1285" max="1287" width="7.5" style="903" customWidth="1"/>
    <col min="1288" max="1288" width="8" style="903" customWidth="1"/>
    <col min="1289" max="1289" width="7.5" style="903" customWidth="1"/>
    <col min="1290" max="1290" width="8" style="903" customWidth="1"/>
    <col min="1291" max="1293" width="7.625" style="903" customWidth="1"/>
    <col min="1294" max="1294" width="8" style="903" customWidth="1"/>
    <col min="1295" max="1295" width="7.5" style="903" customWidth="1"/>
    <col min="1296" max="1296" width="7.75" style="903" customWidth="1"/>
    <col min="1297" max="1299" width="7.5" style="903" customWidth="1"/>
    <col min="1300" max="1300" width="7.625" style="903" customWidth="1"/>
    <col min="1301" max="1302" width="7.5" style="903" customWidth="1"/>
    <col min="1303" max="1303" width="7.625" style="903" customWidth="1"/>
    <col min="1304" max="1304" width="7.5" style="903" customWidth="1"/>
    <col min="1305" max="1305" width="7.625" style="903" customWidth="1"/>
    <col min="1306" max="1306" width="7.5" style="903" customWidth="1"/>
    <col min="1307" max="1307" width="7.125" style="903" customWidth="1"/>
    <col min="1308" max="1536" width="9" style="903"/>
    <col min="1537" max="1537" width="2.625" style="903" customWidth="1"/>
    <col min="1538" max="1538" width="7.125" style="903" customWidth="1"/>
    <col min="1539" max="1539" width="2" style="903" customWidth="1"/>
    <col min="1540" max="1540" width="8.5" style="903" customWidth="1"/>
    <col min="1541" max="1543" width="7.5" style="903" customWidth="1"/>
    <col min="1544" max="1544" width="8" style="903" customWidth="1"/>
    <col min="1545" max="1545" width="7.5" style="903" customWidth="1"/>
    <col min="1546" max="1546" width="8" style="903" customWidth="1"/>
    <col min="1547" max="1549" width="7.625" style="903" customWidth="1"/>
    <col min="1550" max="1550" width="8" style="903" customWidth="1"/>
    <col min="1551" max="1551" width="7.5" style="903" customWidth="1"/>
    <col min="1552" max="1552" width="7.75" style="903" customWidth="1"/>
    <col min="1553" max="1555" width="7.5" style="903" customWidth="1"/>
    <col min="1556" max="1556" width="7.625" style="903" customWidth="1"/>
    <col min="1557" max="1558" width="7.5" style="903" customWidth="1"/>
    <col min="1559" max="1559" width="7.625" style="903" customWidth="1"/>
    <col min="1560" max="1560" width="7.5" style="903" customWidth="1"/>
    <col min="1561" max="1561" width="7.625" style="903" customWidth="1"/>
    <col min="1562" max="1562" width="7.5" style="903" customWidth="1"/>
    <col min="1563" max="1563" width="7.125" style="903" customWidth="1"/>
    <col min="1564" max="1792" width="9" style="903"/>
    <col min="1793" max="1793" width="2.625" style="903" customWidth="1"/>
    <col min="1794" max="1794" width="7.125" style="903" customWidth="1"/>
    <col min="1795" max="1795" width="2" style="903" customWidth="1"/>
    <col min="1796" max="1796" width="8.5" style="903" customWidth="1"/>
    <col min="1797" max="1799" width="7.5" style="903" customWidth="1"/>
    <col min="1800" max="1800" width="8" style="903" customWidth="1"/>
    <col min="1801" max="1801" width="7.5" style="903" customWidth="1"/>
    <col min="1802" max="1802" width="8" style="903" customWidth="1"/>
    <col min="1803" max="1805" width="7.625" style="903" customWidth="1"/>
    <col min="1806" max="1806" width="8" style="903" customWidth="1"/>
    <col min="1807" max="1807" width="7.5" style="903" customWidth="1"/>
    <col min="1808" max="1808" width="7.75" style="903" customWidth="1"/>
    <col min="1809" max="1811" width="7.5" style="903" customWidth="1"/>
    <col min="1812" max="1812" width="7.625" style="903" customWidth="1"/>
    <col min="1813" max="1814" width="7.5" style="903" customWidth="1"/>
    <col min="1815" max="1815" width="7.625" style="903" customWidth="1"/>
    <col min="1816" max="1816" width="7.5" style="903" customWidth="1"/>
    <col min="1817" max="1817" width="7.625" style="903" customWidth="1"/>
    <col min="1818" max="1818" width="7.5" style="903" customWidth="1"/>
    <col min="1819" max="1819" width="7.125" style="903" customWidth="1"/>
    <col min="1820" max="2048" width="9" style="903"/>
    <col min="2049" max="2049" width="2.625" style="903" customWidth="1"/>
    <col min="2050" max="2050" width="7.125" style="903" customWidth="1"/>
    <col min="2051" max="2051" width="2" style="903" customWidth="1"/>
    <col min="2052" max="2052" width="8.5" style="903" customWidth="1"/>
    <col min="2053" max="2055" width="7.5" style="903" customWidth="1"/>
    <col min="2056" max="2056" width="8" style="903" customWidth="1"/>
    <col min="2057" max="2057" width="7.5" style="903" customWidth="1"/>
    <col min="2058" max="2058" width="8" style="903" customWidth="1"/>
    <col min="2059" max="2061" width="7.625" style="903" customWidth="1"/>
    <col min="2062" max="2062" width="8" style="903" customWidth="1"/>
    <col min="2063" max="2063" width="7.5" style="903" customWidth="1"/>
    <col min="2064" max="2064" width="7.75" style="903" customWidth="1"/>
    <col min="2065" max="2067" width="7.5" style="903" customWidth="1"/>
    <col min="2068" max="2068" width="7.625" style="903" customWidth="1"/>
    <col min="2069" max="2070" width="7.5" style="903" customWidth="1"/>
    <col min="2071" max="2071" width="7.625" style="903" customWidth="1"/>
    <col min="2072" max="2072" width="7.5" style="903" customWidth="1"/>
    <col min="2073" max="2073" width="7.625" style="903" customWidth="1"/>
    <col min="2074" max="2074" width="7.5" style="903" customWidth="1"/>
    <col min="2075" max="2075" width="7.125" style="903" customWidth="1"/>
    <col min="2076" max="2304" width="9" style="903"/>
    <col min="2305" max="2305" width="2.625" style="903" customWidth="1"/>
    <col min="2306" max="2306" width="7.125" style="903" customWidth="1"/>
    <col min="2307" max="2307" width="2" style="903" customWidth="1"/>
    <col min="2308" max="2308" width="8.5" style="903" customWidth="1"/>
    <col min="2309" max="2311" width="7.5" style="903" customWidth="1"/>
    <col min="2312" max="2312" width="8" style="903" customWidth="1"/>
    <col min="2313" max="2313" width="7.5" style="903" customWidth="1"/>
    <col min="2314" max="2314" width="8" style="903" customWidth="1"/>
    <col min="2315" max="2317" width="7.625" style="903" customWidth="1"/>
    <col min="2318" max="2318" width="8" style="903" customWidth="1"/>
    <col min="2319" max="2319" width="7.5" style="903" customWidth="1"/>
    <col min="2320" max="2320" width="7.75" style="903" customWidth="1"/>
    <col min="2321" max="2323" width="7.5" style="903" customWidth="1"/>
    <col min="2324" max="2324" width="7.625" style="903" customWidth="1"/>
    <col min="2325" max="2326" width="7.5" style="903" customWidth="1"/>
    <col min="2327" max="2327" width="7.625" style="903" customWidth="1"/>
    <col min="2328" max="2328" width="7.5" style="903" customWidth="1"/>
    <col min="2329" max="2329" width="7.625" style="903" customWidth="1"/>
    <col min="2330" max="2330" width="7.5" style="903" customWidth="1"/>
    <col min="2331" max="2331" width="7.125" style="903" customWidth="1"/>
    <col min="2332" max="2560" width="9" style="903"/>
    <col min="2561" max="2561" width="2.625" style="903" customWidth="1"/>
    <col min="2562" max="2562" width="7.125" style="903" customWidth="1"/>
    <col min="2563" max="2563" width="2" style="903" customWidth="1"/>
    <col min="2564" max="2564" width="8.5" style="903" customWidth="1"/>
    <col min="2565" max="2567" width="7.5" style="903" customWidth="1"/>
    <col min="2568" max="2568" width="8" style="903" customWidth="1"/>
    <col min="2569" max="2569" width="7.5" style="903" customWidth="1"/>
    <col min="2570" max="2570" width="8" style="903" customWidth="1"/>
    <col min="2571" max="2573" width="7.625" style="903" customWidth="1"/>
    <col min="2574" max="2574" width="8" style="903" customWidth="1"/>
    <col min="2575" max="2575" width="7.5" style="903" customWidth="1"/>
    <col min="2576" max="2576" width="7.75" style="903" customWidth="1"/>
    <col min="2577" max="2579" width="7.5" style="903" customWidth="1"/>
    <col min="2580" max="2580" width="7.625" style="903" customWidth="1"/>
    <col min="2581" max="2582" width="7.5" style="903" customWidth="1"/>
    <col min="2583" max="2583" width="7.625" style="903" customWidth="1"/>
    <col min="2584" max="2584" width="7.5" style="903" customWidth="1"/>
    <col min="2585" max="2585" width="7.625" style="903" customWidth="1"/>
    <col min="2586" max="2586" width="7.5" style="903" customWidth="1"/>
    <col min="2587" max="2587" width="7.125" style="903" customWidth="1"/>
    <col min="2588" max="2816" width="9" style="903"/>
    <col min="2817" max="2817" width="2.625" style="903" customWidth="1"/>
    <col min="2818" max="2818" width="7.125" style="903" customWidth="1"/>
    <col min="2819" max="2819" width="2" style="903" customWidth="1"/>
    <col min="2820" max="2820" width="8.5" style="903" customWidth="1"/>
    <col min="2821" max="2823" width="7.5" style="903" customWidth="1"/>
    <col min="2824" max="2824" width="8" style="903" customWidth="1"/>
    <col min="2825" max="2825" width="7.5" style="903" customWidth="1"/>
    <col min="2826" max="2826" width="8" style="903" customWidth="1"/>
    <col min="2827" max="2829" width="7.625" style="903" customWidth="1"/>
    <col min="2830" max="2830" width="8" style="903" customWidth="1"/>
    <col min="2831" max="2831" width="7.5" style="903" customWidth="1"/>
    <col min="2832" max="2832" width="7.75" style="903" customWidth="1"/>
    <col min="2833" max="2835" width="7.5" style="903" customWidth="1"/>
    <col min="2836" max="2836" width="7.625" style="903" customWidth="1"/>
    <col min="2837" max="2838" width="7.5" style="903" customWidth="1"/>
    <col min="2839" max="2839" width="7.625" style="903" customWidth="1"/>
    <col min="2840" max="2840" width="7.5" style="903" customWidth="1"/>
    <col min="2841" max="2841" width="7.625" style="903" customWidth="1"/>
    <col min="2842" max="2842" width="7.5" style="903" customWidth="1"/>
    <col min="2843" max="2843" width="7.125" style="903" customWidth="1"/>
    <col min="2844" max="3072" width="9" style="903"/>
    <col min="3073" max="3073" width="2.625" style="903" customWidth="1"/>
    <col min="3074" max="3074" width="7.125" style="903" customWidth="1"/>
    <col min="3075" max="3075" width="2" style="903" customWidth="1"/>
    <col min="3076" max="3076" width="8.5" style="903" customWidth="1"/>
    <col min="3077" max="3079" width="7.5" style="903" customWidth="1"/>
    <col min="3080" max="3080" width="8" style="903" customWidth="1"/>
    <col min="3081" max="3081" width="7.5" style="903" customWidth="1"/>
    <col min="3082" max="3082" width="8" style="903" customWidth="1"/>
    <col min="3083" max="3085" width="7.625" style="903" customWidth="1"/>
    <col min="3086" max="3086" width="8" style="903" customWidth="1"/>
    <col min="3087" max="3087" width="7.5" style="903" customWidth="1"/>
    <col min="3088" max="3088" width="7.75" style="903" customWidth="1"/>
    <col min="3089" max="3091" width="7.5" style="903" customWidth="1"/>
    <col min="3092" max="3092" width="7.625" style="903" customWidth="1"/>
    <col min="3093" max="3094" width="7.5" style="903" customWidth="1"/>
    <col min="3095" max="3095" width="7.625" style="903" customWidth="1"/>
    <col min="3096" max="3096" width="7.5" style="903" customWidth="1"/>
    <col min="3097" max="3097" width="7.625" style="903" customWidth="1"/>
    <col min="3098" max="3098" width="7.5" style="903" customWidth="1"/>
    <col min="3099" max="3099" width="7.125" style="903" customWidth="1"/>
    <col min="3100" max="3328" width="9" style="903"/>
    <col min="3329" max="3329" width="2.625" style="903" customWidth="1"/>
    <col min="3330" max="3330" width="7.125" style="903" customWidth="1"/>
    <col min="3331" max="3331" width="2" style="903" customWidth="1"/>
    <col min="3332" max="3332" width="8.5" style="903" customWidth="1"/>
    <col min="3333" max="3335" width="7.5" style="903" customWidth="1"/>
    <col min="3336" max="3336" width="8" style="903" customWidth="1"/>
    <col min="3337" max="3337" width="7.5" style="903" customWidth="1"/>
    <col min="3338" max="3338" width="8" style="903" customWidth="1"/>
    <col min="3339" max="3341" width="7.625" style="903" customWidth="1"/>
    <col min="3342" max="3342" width="8" style="903" customWidth="1"/>
    <col min="3343" max="3343" width="7.5" style="903" customWidth="1"/>
    <col min="3344" max="3344" width="7.75" style="903" customWidth="1"/>
    <col min="3345" max="3347" width="7.5" style="903" customWidth="1"/>
    <col min="3348" max="3348" width="7.625" style="903" customWidth="1"/>
    <col min="3349" max="3350" width="7.5" style="903" customWidth="1"/>
    <col min="3351" max="3351" width="7.625" style="903" customWidth="1"/>
    <col min="3352" max="3352" width="7.5" style="903" customWidth="1"/>
    <col min="3353" max="3353" width="7.625" style="903" customWidth="1"/>
    <col min="3354" max="3354" width="7.5" style="903" customWidth="1"/>
    <col min="3355" max="3355" width="7.125" style="903" customWidth="1"/>
    <col min="3356" max="3584" width="9" style="903"/>
    <col min="3585" max="3585" width="2.625" style="903" customWidth="1"/>
    <col min="3586" max="3586" width="7.125" style="903" customWidth="1"/>
    <col min="3587" max="3587" width="2" style="903" customWidth="1"/>
    <col min="3588" max="3588" width="8.5" style="903" customWidth="1"/>
    <col min="3589" max="3591" width="7.5" style="903" customWidth="1"/>
    <col min="3592" max="3592" width="8" style="903" customWidth="1"/>
    <col min="3593" max="3593" width="7.5" style="903" customWidth="1"/>
    <col min="3594" max="3594" width="8" style="903" customWidth="1"/>
    <col min="3595" max="3597" width="7.625" style="903" customWidth="1"/>
    <col min="3598" max="3598" width="8" style="903" customWidth="1"/>
    <col min="3599" max="3599" width="7.5" style="903" customWidth="1"/>
    <col min="3600" max="3600" width="7.75" style="903" customWidth="1"/>
    <col min="3601" max="3603" width="7.5" style="903" customWidth="1"/>
    <col min="3604" max="3604" width="7.625" style="903" customWidth="1"/>
    <col min="3605" max="3606" width="7.5" style="903" customWidth="1"/>
    <col min="3607" max="3607" width="7.625" style="903" customWidth="1"/>
    <col min="3608" max="3608" width="7.5" style="903" customWidth="1"/>
    <col min="3609" max="3609" width="7.625" style="903" customWidth="1"/>
    <col min="3610" max="3610" width="7.5" style="903" customWidth="1"/>
    <col min="3611" max="3611" width="7.125" style="903" customWidth="1"/>
    <col min="3612" max="3840" width="9" style="903"/>
    <col min="3841" max="3841" width="2.625" style="903" customWidth="1"/>
    <col min="3842" max="3842" width="7.125" style="903" customWidth="1"/>
    <col min="3843" max="3843" width="2" style="903" customWidth="1"/>
    <col min="3844" max="3844" width="8.5" style="903" customWidth="1"/>
    <col min="3845" max="3847" width="7.5" style="903" customWidth="1"/>
    <col min="3848" max="3848" width="8" style="903" customWidth="1"/>
    <col min="3849" max="3849" width="7.5" style="903" customWidth="1"/>
    <col min="3850" max="3850" width="8" style="903" customWidth="1"/>
    <col min="3851" max="3853" width="7.625" style="903" customWidth="1"/>
    <col min="3854" max="3854" width="8" style="903" customWidth="1"/>
    <col min="3855" max="3855" width="7.5" style="903" customWidth="1"/>
    <col min="3856" max="3856" width="7.75" style="903" customWidth="1"/>
    <col min="3857" max="3859" width="7.5" style="903" customWidth="1"/>
    <col min="3860" max="3860" width="7.625" style="903" customWidth="1"/>
    <col min="3861" max="3862" width="7.5" style="903" customWidth="1"/>
    <col min="3863" max="3863" width="7.625" style="903" customWidth="1"/>
    <col min="3864" max="3864" width="7.5" style="903" customWidth="1"/>
    <col min="3865" max="3865" width="7.625" style="903" customWidth="1"/>
    <col min="3866" max="3866" width="7.5" style="903" customWidth="1"/>
    <col min="3867" max="3867" width="7.125" style="903" customWidth="1"/>
    <col min="3868" max="4096" width="9" style="903"/>
    <col min="4097" max="4097" width="2.625" style="903" customWidth="1"/>
    <col min="4098" max="4098" width="7.125" style="903" customWidth="1"/>
    <col min="4099" max="4099" width="2" style="903" customWidth="1"/>
    <col min="4100" max="4100" width="8.5" style="903" customWidth="1"/>
    <col min="4101" max="4103" width="7.5" style="903" customWidth="1"/>
    <col min="4104" max="4104" width="8" style="903" customWidth="1"/>
    <col min="4105" max="4105" width="7.5" style="903" customWidth="1"/>
    <col min="4106" max="4106" width="8" style="903" customWidth="1"/>
    <col min="4107" max="4109" width="7.625" style="903" customWidth="1"/>
    <col min="4110" max="4110" width="8" style="903" customWidth="1"/>
    <col min="4111" max="4111" width="7.5" style="903" customWidth="1"/>
    <col min="4112" max="4112" width="7.75" style="903" customWidth="1"/>
    <col min="4113" max="4115" width="7.5" style="903" customWidth="1"/>
    <col min="4116" max="4116" width="7.625" style="903" customWidth="1"/>
    <col min="4117" max="4118" width="7.5" style="903" customWidth="1"/>
    <col min="4119" max="4119" width="7.625" style="903" customWidth="1"/>
    <col min="4120" max="4120" width="7.5" style="903" customWidth="1"/>
    <col min="4121" max="4121" width="7.625" style="903" customWidth="1"/>
    <col min="4122" max="4122" width="7.5" style="903" customWidth="1"/>
    <col min="4123" max="4123" width="7.125" style="903" customWidth="1"/>
    <col min="4124" max="4352" width="9" style="903"/>
    <col min="4353" max="4353" width="2.625" style="903" customWidth="1"/>
    <col min="4354" max="4354" width="7.125" style="903" customWidth="1"/>
    <col min="4355" max="4355" width="2" style="903" customWidth="1"/>
    <col min="4356" max="4356" width="8.5" style="903" customWidth="1"/>
    <col min="4357" max="4359" width="7.5" style="903" customWidth="1"/>
    <col min="4360" max="4360" width="8" style="903" customWidth="1"/>
    <col min="4361" max="4361" width="7.5" style="903" customWidth="1"/>
    <col min="4362" max="4362" width="8" style="903" customWidth="1"/>
    <col min="4363" max="4365" width="7.625" style="903" customWidth="1"/>
    <col min="4366" max="4366" width="8" style="903" customWidth="1"/>
    <col min="4367" max="4367" width="7.5" style="903" customWidth="1"/>
    <col min="4368" max="4368" width="7.75" style="903" customWidth="1"/>
    <col min="4369" max="4371" width="7.5" style="903" customWidth="1"/>
    <col min="4372" max="4372" width="7.625" style="903" customWidth="1"/>
    <col min="4373" max="4374" width="7.5" style="903" customWidth="1"/>
    <col min="4375" max="4375" width="7.625" style="903" customWidth="1"/>
    <col min="4376" max="4376" width="7.5" style="903" customWidth="1"/>
    <col min="4377" max="4377" width="7.625" style="903" customWidth="1"/>
    <col min="4378" max="4378" width="7.5" style="903" customWidth="1"/>
    <col min="4379" max="4379" width="7.125" style="903" customWidth="1"/>
    <col min="4380" max="4608" width="9" style="903"/>
    <col min="4609" max="4609" width="2.625" style="903" customWidth="1"/>
    <col min="4610" max="4610" width="7.125" style="903" customWidth="1"/>
    <col min="4611" max="4611" width="2" style="903" customWidth="1"/>
    <col min="4612" max="4612" width="8.5" style="903" customWidth="1"/>
    <col min="4613" max="4615" width="7.5" style="903" customWidth="1"/>
    <col min="4616" max="4616" width="8" style="903" customWidth="1"/>
    <col min="4617" max="4617" width="7.5" style="903" customWidth="1"/>
    <col min="4618" max="4618" width="8" style="903" customWidth="1"/>
    <col min="4619" max="4621" width="7.625" style="903" customWidth="1"/>
    <col min="4622" max="4622" width="8" style="903" customWidth="1"/>
    <col min="4623" max="4623" width="7.5" style="903" customWidth="1"/>
    <col min="4624" max="4624" width="7.75" style="903" customWidth="1"/>
    <col min="4625" max="4627" width="7.5" style="903" customWidth="1"/>
    <col min="4628" max="4628" width="7.625" style="903" customWidth="1"/>
    <col min="4629" max="4630" width="7.5" style="903" customWidth="1"/>
    <col min="4631" max="4631" width="7.625" style="903" customWidth="1"/>
    <col min="4632" max="4632" width="7.5" style="903" customWidth="1"/>
    <col min="4633" max="4633" width="7.625" style="903" customWidth="1"/>
    <col min="4634" max="4634" width="7.5" style="903" customWidth="1"/>
    <col min="4635" max="4635" width="7.125" style="903" customWidth="1"/>
    <col min="4636" max="4864" width="9" style="903"/>
    <col min="4865" max="4865" width="2.625" style="903" customWidth="1"/>
    <col min="4866" max="4866" width="7.125" style="903" customWidth="1"/>
    <col min="4867" max="4867" width="2" style="903" customWidth="1"/>
    <col min="4868" max="4868" width="8.5" style="903" customWidth="1"/>
    <col min="4869" max="4871" width="7.5" style="903" customWidth="1"/>
    <col min="4872" max="4872" width="8" style="903" customWidth="1"/>
    <col min="4873" max="4873" width="7.5" style="903" customWidth="1"/>
    <col min="4874" max="4874" width="8" style="903" customWidth="1"/>
    <col min="4875" max="4877" width="7.625" style="903" customWidth="1"/>
    <col min="4878" max="4878" width="8" style="903" customWidth="1"/>
    <col min="4879" max="4879" width="7.5" style="903" customWidth="1"/>
    <col min="4880" max="4880" width="7.75" style="903" customWidth="1"/>
    <col min="4881" max="4883" width="7.5" style="903" customWidth="1"/>
    <col min="4884" max="4884" width="7.625" style="903" customWidth="1"/>
    <col min="4885" max="4886" width="7.5" style="903" customWidth="1"/>
    <col min="4887" max="4887" width="7.625" style="903" customWidth="1"/>
    <col min="4888" max="4888" width="7.5" style="903" customWidth="1"/>
    <col min="4889" max="4889" width="7.625" style="903" customWidth="1"/>
    <col min="4890" max="4890" width="7.5" style="903" customWidth="1"/>
    <col min="4891" max="4891" width="7.125" style="903" customWidth="1"/>
    <col min="4892" max="5120" width="9" style="903"/>
    <col min="5121" max="5121" width="2.625" style="903" customWidth="1"/>
    <col min="5122" max="5122" width="7.125" style="903" customWidth="1"/>
    <col min="5123" max="5123" width="2" style="903" customWidth="1"/>
    <col min="5124" max="5124" width="8.5" style="903" customWidth="1"/>
    <col min="5125" max="5127" width="7.5" style="903" customWidth="1"/>
    <col min="5128" max="5128" width="8" style="903" customWidth="1"/>
    <col min="5129" max="5129" width="7.5" style="903" customWidth="1"/>
    <col min="5130" max="5130" width="8" style="903" customWidth="1"/>
    <col min="5131" max="5133" width="7.625" style="903" customWidth="1"/>
    <col min="5134" max="5134" width="8" style="903" customWidth="1"/>
    <col min="5135" max="5135" width="7.5" style="903" customWidth="1"/>
    <col min="5136" max="5136" width="7.75" style="903" customWidth="1"/>
    <col min="5137" max="5139" width="7.5" style="903" customWidth="1"/>
    <col min="5140" max="5140" width="7.625" style="903" customWidth="1"/>
    <col min="5141" max="5142" width="7.5" style="903" customWidth="1"/>
    <col min="5143" max="5143" width="7.625" style="903" customWidth="1"/>
    <col min="5144" max="5144" width="7.5" style="903" customWidth="1"/>
    <col min="5145" max="5145" width="7.625" style="903" customWidth="1"/>
    <col min="5146" max="5146" width="7.5" style="903" customWidth="1"/>
    <col min="5147" max="5147" width="7.125" style="903" customWidth="1"/>
    <col min="5148" max="5376" width="9" style="903"/>
    <col min="5377" max="5377" width="2.625" style="903" customWidth="1"/>
    <col min="5378" max="5378" width="7.125" style="903" customWidth="1"/>
    <col min="5379" max="5379" width="2" style="903" customWidth="1"/>
    <col min="5380" max="5380" width="8.5" style="903" customWidth="1"/>
    <col min="5381" max="5383" width="7.5" style="903" customWidth="1"/>
    <col min="5384" max="5384" width="8" style="903" customWidth="1"/>
    <col min="5385" max="5385" width="7.5" style="903" customWidth="1"/>
    <col min="5386" max="5386" width="8" style="903" customWidth="1"/>
    <col min="5387" max="5389" width="7.625" style="903" customWidth="1"/>
    <col min="5390" max="5390" width="8" style="903" customWidth="1"/>
    <col min="5391" max="5391" width="7.5" style="903" customWidth="1"/>
    <col min="5392" max="5392" width="7.75" style="903" customWidth="1"/>
    <col min="5393" max="5395" width="7.5" style="903" customWidth="1"/>
    <col min="5396" max="5396" width="7.625" style="903" customWidth="1"/>
    <col min="5397" max="5398" width="7.5" style="903" customWidth="1"/>
    <col min="5399" max="5399" width="7.625" style="903" customWidth="1"/>
    <col min="5400" max="5400" width="7.5" style="903" customWidth="1"/>
    <col min="5401" max="5401" width="7.625" style="903" customWidth="1"/>
    <col min="5402" max="5402" width="7.5" style="903" customWidth="1"/>
    <col min="5403" max="5403" width="7.125" style="903" customWidth="1"/>
    <col min="5404" max="5632" width="9" style="903"/>
    <col min="5633" max="5633" width="2.625" style="903" customWidth="1"/>
    <col min="5634" max="5634" width="7.125" style="903" customWidth="1"/>
    <col min="5635" max="5635" width="2" style="903" customWidth="1"/>
    <col min="5636" max="5636" width="8.5" style="903" customWidth="1"/>
    <col min="5637" max="5639" width="7.5" style="903" customWidth="1"/>
    <col min="5640" max="5640" width="8" style="903" customWidth="1"/>
    <col min="5641" max="5641" width="7.5" style="903" customWidth="1"/>
    <col min="5642" max="5642" width="8" style="903" customWidth="1"/>
    <col min="5643" max="5645" width="7.625" style="903" customWidth="1"/>
    <col min="5646" max="5646" width="8" style="903" customWidth="1"/>
    <col min="5647" max="5647" width="7.5" style="903" customWidth="1"/>
    <col min="5648" max="5648" width="7.75" style="903" customWidth="1"/>
    <col min="5649" max="5651" width="7.5" style="903" customWidth="1"/>
    <col min="5652" max="5652" width="7.625" style="903" customWidth="1"/>
    <col min="5653" max="5654" width="7.5" style="903" customWidth="1"/>
    <col min="5655" max="5655" width="7.625" style="903" customWidth="1"/>
    <col min="5656" max="5656" width="7.5" style="903" customWidth="1"/>
    <col min="5657" max="5657" width="7.625" style="903" customWidth="1"/>
    <col min="5658" max="5658" width="7.5" style="903" customWidth="1"/>
    <col min="5659" max="5659" width="7.125" style="903" customWidth="1"/>
    <col min="5660" max="5888" width="9" style="903"/>
    <col min="5889" max="5889" width="2.625" style="903" customWidth="1"/>
    <col min="5890" max="5890" width="7.125" style="903" customWidth="1"/>
    <col min="5891" max="5891" width="2" style="903" customWidth="1"/>
    <col min="5892" max="5892" width="8.5" style="903" customWidth="1"/>
    <col min="5893" max="5895" width="7.5" style="903" customWidth="1"/>
    <col min="5896" max="5896" width="8" style="903" customWidth="1"/>
    <col min="5897" max="5897" width="7.5" style="903" customWidth="1"/>
    <col min="5898" max="5898" width="8" style="903" customWidth="1"/>
    <col min="5899" max="5901" width="7.625" style="903" customWidth="1"/>
    <col min="5902" max="5902" width="8" style="903" customWidth="1"/>
    <col min="5903" max="5903" width="7.5" style="903" customWidth="1"/>
    <col min="5904" max="5904" width="7.75" style="903" customWidth="1"/>
    <col min="5905" max="5907" width="7.5" style="903" customWidth="1"/>
    <col min="5908" max="5908" width="7.625" style="903" customWidth="1"/>
    <col min="5909" max="5910" width="7.5" style="903" customWidth="1"/>
    <col min="5911" max="5911" width="7.625" style="903" customWidth="1"/>
    <col min="5912" max="5912" width="7.5" style="903" customWidth="1"/>
    <col min="5913" max="5913" width="7.625" style="903" customWidth="1"/>
    <col min="5914" max="5914" width="7.5" style="903" customWidth="1"/>
    <col min="5915" max="5915" width="7.125" style="903" customWidth="1"/>
    <col min="5916" max="6144" width="9" style="903"/>
    <col min="6145" max="6145" width="2.625" style="903" customWidth="1"/>
    <col min="6146" max="6146" width="7.125" style="903" customWidth="1"/>
    <col min="6147" max="6147" width="2" style="903" customWidth="1"/>
    <col min="6148" max="6148" width="8.5" style="903" customWidth="1"/>
    <col min="6149" max="6151" width="7.5" style="903" customWidth="1"/>
    <col min="6152" max="6152" width="8" style="903" customWidth="1"/>
    <col min="6153" max="6153" width="7.5" style="903" customWidth="1"/>
    <col min="6154" max="6154" width="8" style="903" customWidth="1"/>
    <col min="6155" max="6157" width="7.625" style="903" customWidth="1"/>
    <col min="6158" max="6158" width="8" style="903" customWidth="1"/>
    <col min="6159" max="6159" width="7.5" style="903" customWidth="1"/>
    <col min="6160" max="6160" width="7.75" style="903" customWidth="1"/>
    <col min="6161" max="6163" width="7.5" style="903" customWidth="1"/>
    <col min="6164" max="6164" width="7.625" style="903" customWidth="1"/>
    <col min="6165" max="6166" width="7.5" style="903" customWidth="1"/>
    <col min="6167" max="6167" width="7.625" style="903" customWidth="1"/>
    <col min="6168" max="6168" width="7.5" style="903" customWidth="1"/>
    <col min="6169" max="6169" width="7.625" style="903" customWidth="1"/>
    <col min="6170" max="6170" width="7.5" style="903" customWidth="1"/>
    <col min="6171" max="6171" width="7.125" style="903" customWidth="1"/>
    <col min="6172" max="6400" width="9" style="903"/>
    <col min="6401" max="6401" width="2.625" style="903" customWidth="1"/>
    <col min="6402" max="6402" width="7.125" style="903" customWidth="1"/>
    <col min="6403" max="6403" width="2" style="903" customWidth="1"/>
    <col min="6404" max="6404" width="8.5" style="903" customWidth="1"/>
    <col min="6405" max="6407" width="7.5" style="903" customWidth="1"/>
    <col min="6408" max="6408" width="8" style="903" customWidth="1"/>
    <col min="6409" max="6409" width="7.5" style="903" customWidth="1"/>
    <col min="6410" max="6410" width="8" style="903" customWidth="1"/>
    <col min="6411" max="6413" width="7.625" style="903" customWidth="1"/>
    <col min="6414" max="6414" width="8" style="903" customWidth="1"/>
    <col min="6415" max="6415" width="7.5" style="903" customWidth="1"/>
    <col min="6416" max="6416" width="7.75" style="903" customWidth="1"/>
    <col min="6417" max="6419" width="7.5" style="903" customWidth="1"/>
    <col min="6420" max="6420" width="7.625" style="903" customWidth="1"/>
    <col min="6421" max="6422" width="7.5" style="903" customWidth="1"/>
    <col min="6423" max="6423" width="7.625" style="903" customWidth="1"/>
    <col min="6424" max="6424" width="7.5" style="903" customWidth="1"/>
    <col min="6425" max="6425" width="7.625" style="903" customWidth="1"/>
    <col min="6426" max="6426" width="7.5" style="903" customWidth="1"/>
    <col min="6427" max="6427" width="7.125" style="903" customWidth="1"/>
    <col min="6428" max="6656" width="9" style="903"/>
    <col min="6657" max="6657" width="2.625" style="903" customWidth="1"/>
    <col min="6658" max="6658" width="7.125" style="903" customWidth="1"/>
    <col min="6659" max="6659" width="2" style="903" customWidth="1"/>
    <col min="6660" max="6660" width="8.5" style="903" customWidth="1"/>
    <col min="6661" max="6663" width="7.5" style="903" customWidth="1"/>
    <col min="6664" max="6664" width="8" style="903" customWidth="1"/>
    <col min="6665" max="6665" width="7.5" style="903" customWidth="1"/>
    <col min="6666" max="6666" width="8" style="903" customWidth="1"/>
    <col min="6667" max="6669" width="7.625" style="903" customWidth="1"/>
    <col min="6670" max="6670" width="8" style="903" customWidth="1"/>
    <col min="6671" max="6671" width="7.5" style="903" customWidth="1"/>
    <col min="6672" max="6672" width="7.75" style="903" customWidth="1"/>
    <col min="6673" max="6675" width="7.5" style="903" customWidth="1"/>
    <col min="6676" max="6676" width="7.625" style="903" customWidth="1"/>
    <col min="6677" max="6678" width="7.5" style="903" customWidth="1"/>
    <col min="6679" max="6679" width="7.625" style="903" customWidth="1"/>
    <col min="6680" max="6680" width="7.5" style="903" customWidth="1"/>
    <col min="6681" max="6681" width="7.625" style="903" customWidth="1"/>
    <col min="6682" max="6682" width="7.5" style="903" customWidth="1"/>
    <col min="6683" max="6683" width="7.125" style="903" customWidth="1"/>
    <col min="6684" max="6912" width="9" style="903"/>
    <col min="6913" max="6913" width="2.625" style="903" customWidth="1"/>
    <col min="6914" max="6914" width="7.125" style="903" customWidth="1"/>
    <col min="6915" max="6915" width="2" style="903" customWidth="1"/>
    <col min="6916" max="6916" width="8.5" style="903" customWidth="1"/>
    <col min="6917" max="6919" width="7.5" style="903" customWidth="1"/>
    <col min="6920" max="6920" width="8" style="903" customWidth="1"/>
    <col min="6921" max="6921" width="7.5" style="903" customWidth="1"/>
    <col min="6922" max="6922" width="8" style="903" customWidth="1"/>
    <col min="6923" max="6925" width="7.625" style="903" customWidth="1"/>
    <col min="6926" max="6926" width="8" style="903" customWidth="1"/>
    <col min="6927" max="6927" width="7.5" style="903" customWidth="1"/>
    <col min="6928" max="6928" width="7.75" style="903" customWidth="1"/>
    <col min="6929" max="6931" width="7.5" style="903" customWidth="1"/>
    <col min="6932" max="6932" width="7.625" style="903" customWidth="1"/>
    <col min="6933" max="6934" width="7.5" style="903" customWidth="1"/>
    <col min="6935" max="6935" width="7.625" style="903" customWidth="1"/>
    <col min="6936" max="6936" width="7.5" style="903" customWidth="1"/>
    <col min="6937" max="6937" width="7.625" style="903" customWidth="1"/>
    <col min="6938" max="6938" width="7.5" style="903" customWidth="1"/>
    <col min="6939" max="6939" width="7.125" style="903" customWidth="1"/>
    <col min="6940" max="7168" width="9" style="903"/>
    <col min="7169" max="7169" width="2.625" style="903" customWidth="1"/>
    <col min="7170" max="7170" width="7.125" style="903" customWidth="1"/>
    <col min="7171" max="7171" width="2" style="903" customWidth="1"/>
    <col min="7172" max="7172" width="8.5" style="903" customWidth="1"/>
    <col min="7173" max="7175" width="7.5" style="903" customWidth="1"/>
    <col min="7176" max="7176" width="8" style="903" customWidth="1"/>
    <col min="7177" max="7177" width="7.5" style="903" customWidth="1"/>
    <col min="7178" max="7178" width="8" style="903" customWidth="1"/>
    <col min="7179" max="7181" width="7.625" style="903" customWidth="1"/>
    <col min="7182" max="7182" width="8" style="903" customWidth="1"/>
    <col min="7183" max="7183" width="7.5" style="903" customWidth="1"/>
    <col min="7184" max="7184" width="7.75" style="903" customWidth="1"/>
    <col min="7185" max="7187" width="7.5" style="903" customWidth="1"/>
    <col min="7188" max="7188" width="7.625" style="903" customWidth="1"/>
    <col min="7189" max="7190" width="7.5" style="903" customWidth="1"/>
    <col min="7191" max="7191" width="7.625" style="903" customWidth="1"/>
    <col min="7192" max="7192" width="7.5" style="903" customWidth="1"/>
    <col min="7193" max="7193" width="7.625" style="903" customWidth="1"/>
    <col min="7194" max="7194" width="7.5" style="903" customWidth="1"/>
    <col min="7195" max="7195" width="7.125" style="903" customWidth="1"/>
    <col min="7196" max="7424" width="9" style="903"/>
    <col min="7425" max="7425" width="2.625" style="903" customWidth="1"/>
    <col min="7426" max="7426" width="7.125" style="903" customWidth="1"/>
    <col min="7427" max="7427" width="2" style="903" customWidth="1"/>
    <col min="7428" max="7428" width="8.5" style="903" customWidth="1"/>
    <col min="7429" max="7431" width="7.5" style="903" customWidth="1"/>
    <col min="7432" max="7432" width="8" style="903" customWidth="1"/>
    <col min="7433" max="7433" width="7.5" style="903" customWidth="1"/>
    <col min="7434" max="7434" width="8" style="903" customWidth="1"/>
    <col min="7435" max="7437" width="7.625" style="903" customWidth="1"/>
    <col min="7438" max="7438" width="8" style="903" customWidth="1"/>
    <col min="7439" max="7439" width="7.5" style="903" customWidth="1"/>
    <col min="7440" max="7440" width="7.75" style="903" customWidth="1"/>
    <col min="7441" max="7443" width="7.5" style="903" customWidth="1"/>
    <col min="7444" max="7444" width="7.625" style="903" customWidth="1"/>
    <col min="7445" max="7446" width="7.5" style="903" customWidth="1"/>
    <col min="7447" max="7447" width="7.625" style="903" customWidth="1"/>
    <col min="7448" max="7448" width="7.5" style="903" customWidth="1"/>
    <col min="7449" max="7449" width="7.625" style="903" customWidth="1"/>
    <col min="7450" max="7450" width="7.5" style="903" customWidth="1"/>
    <col min="7451" max="7451" width="7.125" style="903" customWidth="1"/>
    <col min="7452" max="7680" width="9" style="903"/>
    <col min="7681" max="7681" width="2.625" style="903" customWidth="1"/>
    <col min="7682" max="7682" width="7.125" style="903" customWidth="1"/>
    <col min="7683" max="7683" width="2" style="903" customWidth="1"/>
    <col min="7684" max="7684" width="8.5" style="903" customWidth="1"/>
    <col min="7685" max="7687" width="7.5" style="903" customWidth="1"/>
    <col min="7688" max="7688" width="8" style="903" customWidth="1"/>
    <col min="7689" max="7689" width="7.5" style="903" customWidth="1"/>
    <col min="7690" max="7690" width="8" style="903" customWidth="1"/>
    <col min="7691" max="7693" width="7.625" style="903" customWidth="1"/>
    <col min="7694" max="7694" width="8" style="903" customWidth="1"/>
    <col min="7695" max="7695" width="7.5" style="903" customWidth="1"/>
    <col min="7696" max="7696" width="7.75" style="903" customWidth="1"/>
    <col min="7697" max="7699" width="7.5" style="903" customWidth="1"/>
    <col min="7700" max="7700" width="7.625" style="903" customWidth="1"/>
    <col min="7701" max="7702" width="7.5" style="903" customWidth="1"/>
    <col min="7703" max="7703" width="7.625" style="903" customWidth="1"/>
    <col min="7704" max="7704" width="7.5" style="903" customWidth="1"/>
    <col min="7705" max="7705" width="7.625" style="903" customWidth="1"/>
    <col min="7706" max="7706" width="7.5" style="903" customWidth="1"/>
    <col min="7707" max="7707" width="7.125" style="903" customWidth="1"/>
    <col min="7708" max="7936" width="9" style="903"/>
    <col min="7937" max="7937" width="2.625" style="903" customWidth="1"/>
    <col min="7938" max="7938" width="7.125" style="903" customWidth="1"/>
    <col min="7939" max="7939" width="2" style="903" customWidth="1"/>
    <col min="7940" max="7940" width="8.5" style="903" customWidth="1"/>
    <col min="7941" max="7943" width="7.5" style="903" customWidth="1"/>
    <col min="7944" max="7944" width="8" style="903" customWidth="1"/>
    <col min="7945" max="7945" width="7.5" style="903" customWidth="1"/>
    <col min="7946" max="7946" width="8" style="903" customWidth="1"/>
    <col min="7947" max="7949" width="7.625" style="903" customWidth="1"/>
    <col min="7950" max="7950" width="8" style="903" customWidth="1"/>
    <col min="7951" max="7951" width="7.5" style="903" customWidth="1"/>
    <col min="7952" max="7952" width="7.75" style="903" customWidth="1"/>
    <col min="7953" max="7955" width="7.5" style="903" customWidth="1"/>
    <col min="7956" max="7956" width="7.625" style="903" customWidth="1"/>
    <col min="7957" max="7958" width="7.5" style="903" customWidth="1"/>
    <col min="7959" max="7959" width="7.625" style="903" customWidth="1"/>
    <col min="7960" max="7960" width="7.5" style="903" customWidth="1"/>
    <col min="7961" max="7961" width="7.625" style="903" customWidth="1"/>
    <col min="7962" max="7962" width="7.5" style="903" customWidth="1"/>
    <col min="7963" max="7963" width="7.125" style="903" customWidth="1"/>
    <col min="7964" max="8192" width="9" style="903"/>
    <col min="8193" max="8193" width="2.625" style="903" customWidth="1"/>
    <col min="8194" max="8194" width="7.125" style="903" customWidth="1"/>
    <col min="8195" max="8195" width="2" style="903" customWidth="1"/>
    <col min="8196" max="8196" width="8.5" style="903" customWidth="1"/>
    <col min="8197" max="8199" width="7.5" style="903" customWidth="1"/>
    <col min="8200" max="8200" width="8" style="903" customWidth="1"/>
    <col min="8201" max="8201" width="7.5" style="903" customWidth="1"/>
    <col min="8202" max="8202" width="8" style="903" customWidth="1"/>
    <col min="8203" max="8205" width="7.625" style="903" customWidth="1"/>
    <col min="8206" max="8206" width="8" style="903" customWidth="1"/>
    <col min="8207" max="8207" width="7.5" style="903" customWidth="1"/>
    <col min="8208" max="8208" width="7.75" style="903" customWidth="1"/>
    <col min="8209" max="8211" width="7.5" style="903" customWidth="1"/>
    <col min="8212" max="8212" width="7.625" style="903" customWidth="1"/>
    <col min="8213" max="8214" width="7.5" style="903" customWidth="1"/>
    <col min="8215" max="8215" width="7.625" style="903" customWidth="1"/>
    <col min="8216" max="8216" width="7.5" style="903" customWidth="1"/>
    <col min="8217" max="8217" width="7.625" style="903" customWidth="1"/>
    <col min="8218" max="8218" width="7.5" style="903" customWidth="1"/>
    <col min="8219" max="8219" width="7.125" style="903" customWidth="1"/>
    <col min="8220" max="8448" width="9" style="903"/>
    <col min="8449" max="8449" width="2.625" style="903" customWidth="1"/>
    <col min="8450" max="8450" width="7.125" style="903" customWidth="1"/>
    <col min="8451" max="8451" width="2" style="903" customWidth="1"/>
    <col min="8452" max="8452" width="8.5" style="903" customWidth="1"/>
    <col min="8453" max="8455" width="7.5" style="903" customWidth="1"/>
    <col min="8456" max="8456" width="8" style="903" customWidth="1"/>
    <col min="8457" max="8457" width="7.5" style="903" customWidth="1"/>
    <col min="8458" max="8458" width="8" style="903" customWidth="1"/>
    <col min="8459" max="8461" width="7.625" style="903" customWidth="1"/>
    <col min="8462" max="8462" width="8" style="903" customWidth="1"/>
    <col min="8463" max="8463" width="7.5" style="903" customWidth="1"/>
    <col min="8464" max="8464" width="7.75" style="903" customWidth="1"/>
    <col min="8465" max="8467" width="7.5" style="903" customWidth="1"/>
    <col min="8468" max="8468" width="7.625" style="903" customWidth="1"/>
    <col min="8469" max="8470" width="7.5" style="903" customWidth="1"/>
    <col min="8471" max="8471" width="7.625" style="903" customWidth="1"/>
    <col min="8472" max="8472" width="7.5" style="903" customWidth="1"/>
    <col min="8473" max="8473" width="7.625" style="903" customWidth="1"/>
    <col min="8474" max="8474" width="7.5" style="903" customWidth="1"/>
    <col min="8475" max="8475" width="7.125" style="903" customWidth="1"/>
    <col min="8476" max="8704" width="9" style="903"/>
    <col min="8705" max="8705" width="2.625" style="903" customWidth="1"/>
    <col min="8706" max="8706" width="7.125" style="903" customWidth="1"/>
    <col min="8707" max="8707" width="2" style="903" customWidth="1"/>
    <col min="8708" max="8708" width="8.5" style="903" customWidth="1"/>
    <col min="8709" max="8711" width="7.5" style="903" customWidth="1"/>
    <col min="8712" max="8712" width="8" style="903" customWidth="1"/>
    <col min="8713" max="8713" width="7.5" style="903" customWidth="1"/>
    <col min="8714" max="8714" width="8" style="903" customWidth="1"/>
    <col min="8715" max="8717" width="7.625" style="903" customWidth="1"/>
    <col min="8718" max="8718" width="8" style="903" customWidth="1"/>
    <col min="8719" max="8719" width="7.5" style="903" customWidth="1"/>
    <col min="8720" max="8720" width="7.75" style="903" customWidth="1"/>
    <col min="8721" max="8723" width="7.5" style="903" customWidth="1"/>
    <col min="8724" max="8724" width="7.625" style="903" customWidth="1"/>
    <col min="8725" max="8726" width="7.5" style="903" customWidth="1"/>
    <col min="8727" max="8727" width="7.625" style="903" customWidth="1"/>
    <col min="8728" max="8728" width="7.5" style="903" customWidth="1"/>
    <col min="8729" max="8729" width="7.625" style="903" customWidth="1"/>
    <col min="8730" max="8730" width="7.5" style="903" customWidth="1"/>
    <col min="8731" max="8731" width="7.125" style="903" customWidth="1"/>
    <col min="8732" max="8960" width="9" style="903"/>
    <col min="8961" max="8961" width="2.625" style="903" customWidth="1"/>
    <col min="8962" max="8962" width="7.125" style="903" customWidth="1"/>
    <col min="8963" max="8963" width="2" style="903" customWidth="1"/>
    <col min="8964" max="8964" width="8.5" style="903" customWidth="1"/>
    <col min="8965" max="8967" width="7.5" style="903" customWidth="1"/>
    <col min="8968" max="8968" width="8" style="903" customWidth="1"/>
    <col min="8969" max="8969" width="7.5" style="903" customWidth="1"/>
    <col min="8970" max="8970" width="8" style="903" customWidth="1"/>
    <col min="8971" max="8973" width="7.625" style="903" customWidth="1"/>
    <col min="8974" max="8974" width="8" style="903" customWidth="1"/>
    <col min="8975" max="8975" width="7.5" style="903" customWidth="1"/>
    <col min="8976" max="8976" width="7.75" style="903" customWidth="1"/>
    <col min="8977" max="8979" width="7.5" style="903" customWidth="1"/>
    <col min="8980" max="8980" width="7.625" style="903" customWidth="1"/>
    <col min="8981" max="8982" width="7.5" style="903" customWidth="1"/>
    <col min="8983" max="8983" width="7.625" style="903" customWidth="1"/>
    <col min="8984" max="8984" width="7.5" style="903" customWidth="1"/>
    <col min="8985" max="8985" width="7.625" style="903" customWidth="1"/>
    <col min="8986" max="8986" width="7.5" style="903" customWidth="1"/>
    <col min="8987" max="8987" width="7.125" style="903" customWidth="1"/>
    <col min="8988" max="9216" width="9" style="903"/>
    <col min="9217" max="9217" width="2.625" style="903" customWidth="1"/>
    <col min="9218" max="9218" width="7.125" style="903" customWidth="1"/>
    <col min="9219" max="9219" width="2" style="903" customWidth="1"/>
    <col min="9220" max="9220" width="8.5" style="903" customWidth="1"/>
    <col min="9221" max="9223" width="7.5" style="903" customWidth="1"/>
    <col min="9224" max="9224" width="8" style="903" customWidth="1"/>
    <col min="9225" max="9225" width="7.5" style="903" customWidth="1"/>
    <col min="9226" max="9226" width="8" style="903" customWidth="1"/>
    <col min="9227" max="9229" width="7.625" style="903" customWidth="1"/>
    <col min="9230" max="9230" width="8" style="903" customWidth="1"/>
    <col min="9231" max="9231" width="7.5" style="903" customWidth="1"/>
    <col min="9232" max="9232" width="7.75" style="903" customWidth="1"/>
    <col min="9233" max="9235" width="7.5" style="903" customWidth="1"/>
    <col min="9236" max="9236" width="7.625" style="903" customWidth="1"/>
    <col min="9237" max="9238" width="7.5" style="903" customWidth="1"/>
    <col min="9239" max="9239" width="7.625" style="903" customWidth="1"/>
    <col min="9240" max="9240" width="7.5" style="903" customWidth="1"/>
    <col min="9241" max="9241" width="7.625" style="903" customWidth="1"/>
    <col min="9242" max="9242" width="7.5" style="903" customWidth="1"/>
    <col min="9243" max="9243" width="7.125" style="903" customWidth="1"/>
    <col min="9244" max="9472" width="9" style="903"/>
    <col min="9473" max="9473" width="2.625" style="903" customWidth="1"/>
    <col min="9474" max="9474" width="7.125" style="903" customWidth="1"/>
    <col min="9475" max="9475" width="2" style="903" customWidth="1"/>
    <col min="9476" max="9476" width="8.5" style="903" customWidth="1"/>
    <col min="9477" max="9479" width="7.5" style="903" customWidth="1"/>
    <col min="9480" max="9480" width="8" style="903" customWidth="1"/>
    <col min="9481" max="9481" width="7.5" style="903" customWidth="1"/>
    <col min="9482" max="9482" width="8" style="903" customWidth="1"/>
    <col min="9483" max="9485" width="7.625" style="903" customWidth="1"/>
    <col min="9486" max="9486" width="8" style="903" customWidth="1"/>
    <col min="9487" max="9487" width="7.5" style="903" customWidth="1"/>
    <col min="9488" max="9488" width="7.75" style="903" customWidth="1"/>
    <col min="9489" max="9491" width="7.5" style="903" customWidth="1"/>
    <col min="9492" max="9492" width="7.625" style="903" customWidth="1"/>
    <col min="9493" max="9494" width="7.5" style="903" customWidth="1"/>
    <col min="9495" max="9495" width="7.625" style="903" customWidth="1"/>
    <col min="9496" max="9496" width="7.5" style="903" customWidth="1"/>
    <col min="9497" max="9497" width="7.625" style="903" customWidth="1"/>
    <col min="9498" max="9498" width="7.5" style="903" customWidth="1"/>
    <col min="9499" max="9499" width="7.125" style="903" customWidth="1"/>
    <col min="9500" max="9728" width="9" style="903"/>
    <col min="9729" max="9729" width="2.625" style="903" customWidth="1"/>
    <col min="9730" max="9730" width="7.125" style="903" customWidth="1"/>
    <col min="9731" max="9731" width="2" style="903" customWidth="1"/>
    <col min="9732" max="9732" width="8.5" style="903" customWidth="1"/>
    <col min="9733" max="9735" width="7.5" style="903" customWidth="1"/>
    <col min="9736" max="9736" width="8" style="903" customWidth="1"/>
    <col min="9737" max="9737" width="7.5" style="903" customWidth="1"/>
    <col min="9738" max="9738" width="8" style="903" customWidth="1"/>
    <col min="9739" max="9741" width="7.625" style="903" customWidth="1"/>
    <col min="9742" max="9742" width="8" style="903" customWidth="1"/>
    <col min="9743" max="9743" width="7.5" style="903" customWidth="1"/>
    <col min="9744" max="9744" width="7.75" style="903" customWidth="1"/>
    <col min="9745" max="9747" width="7.5" style="903" customWidth="1"/>
    <col min="9748" max="9748" width="7.625" style="903" customWidth="1"/>
    <col min="9749" max="9750" width="7.5" style="903" customWidth="1"/>
    <col min="9751" max="9751" width="7.625" style="903" customWidth="1"/>
    <col min="9752" max="9752" width="7.5" style="903" customWidth="1"/>
    <col min="9753" max="9753" width="7.625" style="903" customWidth="1"/>
    <col min="9754" max="9754" width="7.5" style="903" customWidth="1"/>
    <col min="9755" max="9755" width="7.125" style="903" customWidth="1"/>
    <col min="9756" max="9984" width="9" style="903"/>
    <col min="9985" max="9985" width="2.625" style="903" customWidth="1"/>
    <col min="9986" max="9986" width="7.125" style="903" customWidth="1"/>
    <col min="9987" max="9987" width="2" style="903" customWidth="1"/>
    <col min="9988" max="9988" width="8.5" style="903" customWidth="1"/>
    <col min="9989" max="9991" width="7.5" style="903" customWidth="1"/>
    <col min="9992" max="9992" width="8" style="903" customWidth="1"/>
    <col min="9993" max="9993" width="7.5" style="903" customWidth="1"/>
    <col min="9994" max="9994" width="8" style="903" customWidth="1"/>
    <col min="9995" max="9997" width="7.625" style="903" customWidth="1"/>
    <col min="9998" max="9998" width="8" style="903" customWidth="1"/>
    <col min="9999" max="9999" width="7.5" style="903" customWidth="1"/>
    <col min="10000" max="10000" width="7.75" style="903" customWidth="1"/>
    <col min="10001" max="10003" width="7.5" style="903" customWidth="1"/>
    <col min="10004" max="10004" width="7.625" style="903" customWidth="1"/>
    <col min="10005" max="10006" width="7.5" style="903" customWidth="1"/>
    <col min="10007" max="10007" width="7.625" style="903" customWidth="1"/>
    <col min="10008" max="10008" width="7.5" style="903" customWidth="1"/>
    <col min="10009" max="10009" width="7.625" style="903" customWidth="1"/>
    <col min="10010" max="10010" width="7.5" style="903" customWidth="1"/>
    <col min="10011" max="10011" width="7.125" style="903" customWidth="1"/>
    <col min="10012" max="10240" width="9" style="903"/>
    <col min="10241" max="10241" width="2.625" style="903" customWidth="1"/>
    <col min="10242" max="10242" width="7.125" style="903" customWidth="1"/>
    <col min="10243" max="10243" width="2" style="903" customWidth="1"/>
    <col min="10244" max="10244" width="8.5" style="903" customWidth="1"/>
    <col min="10245" max="10247" width="7.5" style="903" customWidth="1"/>
    <col min="10248" max="10248" width="8" style="903" customWidth="1"/>
    <col min="10249" max="10249" width="7.5" style="903" customWidth="1"/>
    <col min="10250" max="10250" width="8" style="903" customWidth="1"/>
    <col min="10251" max="10253" width="7.625" style="903" customWidth="1"/>
    <col min="10254" max="10254" width="8" style="903" customWidth="1"/>
    <col min="10255" max="10255" width="7.5" style="903" customWidth="1"/>
    <col min="10256" max="10256" width="7.75" style="903" customWidth="1"/>
    <col min="10257" max="10259" width="7.5" style="903" customWidth="1"/>
    <col min="10260" max="10260" width="7.625" style="903" customWidth="1"/>
    <col min="10261" max="10262" width="7.5" style="903" customWidth="1"/>
    <col min="10263" max="10263" width="7.625" style="903" customWidth="1"/>
    <col min="10264" max="10264" width="7.5" style="903" customWidth="1"/>
    <col min="10265" max="10265" width="7.625" style="903" customWidth="1"/>
    <col min="10266" max="10266" width="7.5" style="903" customWidth="1"/>
    <col min="10267" max="10267" width="7.125" style="903" customWidth="1"/>
    <col min="10268" max="10496" width="9" style="903"/>
    <col min="10497" max="10497" width="2.625" style="903" customWidth="1"/>
    <col min="10498" max="10498" width="7.125" style="903" customWidth="1"/>
    <col min="10499" max="10499" width="2" style="903" customWidth="1"/>
    <col min="10500" max="10500" width="8.5" style="903" customWidth="1"/>
    <col min="10501" max="10503" width="7.5" style="903" customWidth="1"/>
    <col min="10504" max="10504" width="8" style="903" customWidth="1"/>
    <col min="10505" max="10505" width="7.5" style="903" customWidth="1"/>
    <col min="10506" max="10506" width="8" style="903" customWidth="1"/>
    <col min="10507" max="10509" width="7.625" style="903" customWidth="1"/>
    <col min="10510" max="10510" width="8" style="903" customWidth="1"/>
    <col min="10511" max="10511" width="7.5" style="903" customWidth="1"/>
    <col min="10512" max="10512" width="7.75" style="903" customWidth="1"/>
    <col min="10513" max="10515" width="7.5" style="903" customWidth="1"/>
    <col min="10516" max="10516" width="7.625" style="903" customWidth="1"/>
    <col min="10517" max="10518" width="7.5" style="903" customWidth="1"/>
    <col min="10519" max="10519" width="7.625" style="903" customWidth="1"/>
    <col min="10520" max="10520" width="7.5" style="903" customWidth="1"/>
    <col min="10521" max="10521" width="7.625" style="903" customWidth="1"/>
    <col min="10522" max="10522" width="7.5" style="903" customWidth="1"/>
    <col min="10523" max="10523" width="7.125" style="903" customWidth="1"/>
    <col min="10524" max="10752" width="9" style="903"/>
    <col min="10753" max="10753" width="2.625" style="903" customWidth="1"/>
    <col min="10754" max="10754" width="7.125" style="903" customWidth="1"/>
    <col min="10755" max="10755" width="2" style="903" customWidth="1"/>
    <col min="10756" max="10756" width="8.5" style="903" customWidth="1"/>
    <col min="10757" max="10759" width="7.5" style="903" customWidth="1"/>
    <col min="10760" max="10760" width="8" style="903" customWidth="1"/>
    <col min="10761" max="10761" width="7.5" style="903" customWidth="1"/>
    <col min="10762" max="10762" width="8" style="903" customWidth="1"/>
    <col min="10763" max="10765" width="7.625" style="903" customWidth="1"/>
    <col min="10766" max="10766" width="8" style="903" customWidth="1"/>
    <col min="10767" max="10767" width="7.5" style="903" customWidth="1"/>
    <col min="10768" max="10768" width="7.75" style="903" customWidth="1"/>
    <col min="10769" max="10771" width="7.5" style="903" customWidth="1"/>
    <col min="10772" max="10772" width="7.625" style="903" customWidth="1"/>
    <col min="10773" max="10774" width="7.5" style="903" customWidth="1"/>
    <col min="10775" max="10775" width="7.625" style="903" customWidth="1"/>
    <col min="10776" max="10776" width="7.5" style="903" customWidth="1"/>
    <col min="10777" max="10777" width="7.625" style="903" customWidth="1"/>
    <col min="10778" max="10778" width="7.5" style="903" customWidth="1"/>
    <col min="10779" max="10779" width="7.125" style="903" customWidth="1"/>
    <col min="10780" max="11008" width="9" style="903"/>
    <col min="11009" max="11009" width="2.625" style="903" customWidth="1"/>
    <col min="11010" max="11010" width="7.125" style="903" customWidth="1"/>
    <col min="11011" max="11011" width="2" style="903" customWidth="1"/>
    <col min="11012" max="11012" width="8.5" style="903" customWidth="1"/>
    <col min="11013" max="11015" width="7.5" style="903" customWidth="1"/>
    <col min="11016" max="11016" width="8" style="903" customWidth="1"/>
    <col min="11017" max="11017" width="7.5" style="903" customWidth="1"/>
    <col min="11018" max="11018" width="8" style="903" customWidth="1"/>
    <col min="11019" max="11021" width="7.625" style="903" customWidth="1"/>
    <col min="11022" max="11022" width="8" style="903" customWidth="1"/>
    <col min="11023" max="11023" width="7.5" style="903" customWidth="1"/>
    <col min="11024" max="11024" width="7.75" style="903" customWidth="1"/>
    <col min="11025" max="11027" width="7.5" style="903" customWidth="1"/>
    <col min="11028" max="11028" width="7.625" style="903" customWidth="1"/>
    <col min="11029" max="11030" width="7.5" style="903" customWidth="1"/>
    <col min="11031" max="11031" width="7.625" style="903" customWidth="1"/>
    <col min="11032" max="11032" width="7.5" style="903" customWidth="1"/>
    <col min="11033" max="11033" width="7.625" style="903" customWidth="1"/>
    <col min="11034" max="11034" width="7.5" style="903" customWidth="1"/>
    <col min="11035" max="11035" width="7.125" style="903" customWidth="1"/>
    <col min="11036" max="11264" width="9" style="903"/>
    <col min="11265" max="11265" width="2.625" style="903" customWidth="1"/>
    <col min="11266" max="11266" width="7.125" style="903" customWidth="1"/>
    <col min="11267" max="11267" width="2" style="903" customWidth="1"/>
    <col min="11268" max="11268" width="8.5" style="903" customWidth="1"/>
    <col min="11269" max="11271" width="7.5" style="903" customWidth="1"/>
    <col min="11272" max="11272" width="8" style="903" customWidth="1"/>
    <col min="11273" max="11273" width="7.5" style="903" customWidth="1"/>
    <col min="11274" max="11274" width="8" style="903" customWidth="1"/>
    <col min="11275" max="11277" width="7.625" style="903" customWidth="1"/>
    <col min="11278" max="11278" width="8" style="903" customWidth="1"/>
    <col min="11279" max="11279" width="7.5" style="903" customWidth="1"/>
    <col min="11280" max="11280" width="7.75" style="903" customWidth="1"/>
    <col min="11281" max="11283" width="7.5" style="903" customWidth="1"/>
    <col min="11284" max="11284" width="7.625" style="903" customWidth="1"/>
    <col min="11285" max="11286" width="7.5" style="903" customWidth="1"/>
    <col min="11287" max="11287" width="7.625" style="903" customWidth="1"/>
    <col min="11288" max="11288" width="7.5" style="903" customWidth="1"/>
    <col min="11289" max="11289" width="7.625" style="903" customWidth="1"/>
    <col min="11290" max="11290" width="7.5" style="903" customWidth="1"/>
    <col min="11291" max="11291" width="7.125" style="903" customWidth="1"/>
    <col min="11292" max="11520" width="9" style="903"/>
    <col min="11521" max="11521" width="2.625" style="903" customWidth="1"/>
    <col min="11522" max="11522" width="7.125" style="903" customWidth="1"/>
    <col min="11523" max="11523" width="2" style="903" customWidth="1"/>
    <col min="11524" max="11524" width="8.5" style="903" customWidth="1"/>
    <col min="11525" max="11527" width="7.5" style="903" customWidth="1"/>
    <col min="11528" max="11528" width="8" style="903" customWidth="1"/>
    <col min="11529" max="11529" width="7.5" style="903" customWidth="1"/>
    <col min="11530" max="11530" width="8" style="903" customWidth="1"/>
    <col min="11531" max="11533" width="7.625" style="903" customWidth="1"/>
    <col min="11534" max="11534" width="8" style="903" customWidth="1"/>
    <col min="11535" max="11535" width="7.5" style="903" customWidth="1"/>
    <col min="11536" max="11536" width="7.75" style="903" customWidth="1"/>
    <col min="11537" max="11539" width="7.5" style="903" customWidth="1"/>
    <col min="11540" max="11540" width="7.625" style="903" customWidth="1"/>
    <col min="11541" max="11542" width="7.5" style="903" customWidth="1"/>
    <col min="11543" max="11543" width="7.625" style="903" customWidth="1"/>
    <col min="11544" max="11544" width="7.5" style="903" customWidth="1"/>
    <col min="11545" max="11545" width="7.625" style="903" customWidth="1"/>
    <col min="11546" max="11546" width="7.5" style="903" customWidth="1"/>
    <col min="11547" max="11547" width="7.125" style="903" customWidth="1"/>
    <col min="11548" max="11776" width="9" style="903"/>
    <col min="11777" max="11777" width="2.625" style="903" customWidth="1"/>
    <col min="11778" max="11778" width="7.125" style="903" customWidth="1"/>
    <col min="11779" max="11779" width="2" style="903" customWidth="1"/>
    <col min="11780" max="11780" width="8.5" style="903" customWidth="1"/>
    <col min="11781" max="11783" width="7.5" style="903" customWidth="1"/>
    <col min="11784" max="11784" width="8" style="903" customWidth="1"/>
    <col min="11785" max="11785" width="7.5" style="903" customWidth="1"/>
    <col min="11786" max="11786" width="8" style="903" customWidth="1"/>
    <col min="11787" max="11789" width="7.625" style="903" customWidth="1"/>
    <col min="11790" max="11790" width="8" style="903" customWidth="1"/>
    <col min="11791" max="11791" width="7.5" style="903" customWidth="1"/>
    <col min="11792" max="11792" width="7.75" style="903" customWidth="1"/>
    <col min="11793" max="11795" width="7.5" style="903" customWidth="1"/>
    <col min="11796" max="11796" width="7.625" style="903" customWidth="1"/>
    <col min="11797" max="11798" width="7.5" style="903" customWidth="1"/>
    <col min="11799" max="11799" width="7.625" style="903" customWidth="1"/>
    <col min="11800" max="11800" width="7.5" style="903" customWidth="1"/>
    <col min="11801" max="11801" width="7.625" style="903" customWidth="1"/>
    <col min="11802" max="11802" width="7.5" style="903" customWidth="1"/>
    <col min="11803" max="11803" width="7.125" style="903" customWidth="1"/>
    <col min="11804" max="12032" width="9" style="903"/>
    <col min="12033" max="12033" width="2.625" style="903" customWidth="1"/>
    <col min="12034" max="12034" width="7.125" style="903" customWidth="1"/>
    <col min="12035" max="12035" width="2" style="903" customWidth="1"/>
    <col min="12036" max="12036" width="8.5" style="903" customWidth="1"/>
    <col min="12037" max="12039" width="7.5" style="903" customWidth="1"/>
    <col min="12040" max="12040" width="8" style="903" customWidth="1"/>
    <col min="12041" max="12041" width="7.5" style="903" customWidth="1"/>
    <col min="12042" max="12042" width="8" style="903" customWidth="1"/>
    <col min="12043" max="12045" width="7.625" style="903" customWidth="1"/>
    <col min="12046" max="12046" width="8" style="903" customWidth="1"/>
    <col min="12047" max="12047" width="7.5" style="903" customWidth="1"/>
    <col min="12048" max="12048" width="7.75" style="903" customWidth="1"/>
    <col min="12049" max="12051" width="7.5" style="903" customWidth="1"/>
    <col min="12052" max="12052" width="7.625" style="903" customWidth="1"/>
    <col min="12053" max="12054" width="7.5" style="903" customWidth="1"/>
    <col min="12055" max="12055" width="7.625" style="903" customWidth="1"/>
    <col min="12056" max="12056" width="7.5" style="903" customWidth="1"/>
    <col min="12057" max="12057" width="7.625" style="903" customWidth="1"/>
    <col min="12058" max="12058" width="7.5" style="903" customWidth="1"/>
    <col min="12059" max="12059" width="7.125" style="903" customWidth="1"/>
    <col min="12060" max="12288" width="9" style="903"/>
    <col min="12289" max="12289" width="2.625" style="903" customWidth="1"/>
    <col min="12290" max="12290" width="7.125" style="903" customWidth="1"/>
    <col min="12291" max="12291" width="2" style="903" customWidth="1"/>
    <col min="12292" max="12292" width="8.5" style="903" customWidth="1"/>
    <col min="12293" max="12295" width="7.5" style="903" customWidth="1"/>
    <col min="12296" max="12296" width="8" style="903" customWidth="1"/>
    <col min="12297" max="12297" width="7.5" style="903" customWidth="1"/>
    <col min="12298" max="12298" width="8" style="903" customWidth="1"/>
    <col min="12299" max="12301" width="7.625" style="903" customWidth="1"/>
    <col min="12302" max="12302" width="8" style="903" customWidth="1"/>
    <col min="12303" max="12303" width="7.5" style="903" customWidth="1"/>
    <col min="12304" max="12304" width="7.75" style="903" customWidth="1"/>
    <col min="12305" max="12307" width="7.5" style="903" customWidth="1"/>
    <col min="12308" max="12308" width="7.625" style="903" customWidth="1"/>
    <col min="12309" max="12310" width="7.5" style="903" customWidth="1"/>
    <col min="12311" max="12311" width="7.625" style="903" customWidth="1"/>
    <col min="12312" max="12312" width="7.5" style="903" customWidth="1"/>
    <col min="12313" max="12313" width="7.625" style="903" customWidth="1"/>
    <col min="12314" max="12314" width="7.5" style="903" customWidth="1"/>
    <col min="12315" max="12315" width="7.125" style="903" customWidth="1"/>
    <col min="12316" max="12544" width="9" style="903"/>
    <col min="12545" max="12545" width="2.625" style="903" customWidth="1"/>
    <col min="12546" max="12546" width="7.125" style="903" customWidth="1"/>
    <col min="12547" max="12547" width="2" style="903" customWidth="1"/>
    <col min="12548" max="12548" width="8.5" style="903" customWidth="1"/>
    <col min="12549" max="12551" width="7.5" style="903" customWidth="1"/>
    <col min="12552" max="12552" width="8" style="903" customWidth="1"/>
    <col min="12553" max="12553" width="7.5" style="903" customWidth="1"/>
    <col min="12554" max="12554" width="8" style="903" customWidth="1"/>
    <col min="12555" max="12557" width="7.625" style="903" customWidth="1"/>
    <col min="12558" max="12558" width="8" style="903" customWidth="1"/>
    <col min="12559" max="12559" width="7.5" style="903" customWidth="1"/>
    <col min="12560" max="12560" width="7.75" style="903" customWidth="1"/>
    <col min="12561" max="12563" width="7.5" style="903" customWidth="1"/>
    <col min="12564" max="12564" width="7.625" style="903" customWidth="1"/>
    <col min="12565" max="12566" width="7.5" style="903" customWidth="1"/>
    <col min="12567" max="12567" width="7.625" style="903" customWidth="1"/>
    <col min="12568" max="12568" width="7.5" style="903" customWidth="1"/>
    <col min="12569" max="12569" width="7.625" style="903" customWidth="1"/>
    <col min="12570" max="12570" width="7.5" style="903" customWidth="1"/>
    <col min="12571" max="12571" width="7.125" style="903" customWidth="1"/>
    <col min="12572" max="12800" width="9" style="903"/>
    <col min="12801" max="12801" width="2.625" style="903" customWidth="1"/>
    <col min="12802" max="12802" width="7.125" style="903" customWidth="1"/>
    <col min="12803" max="12803" width="2" style="903" customWidth="1"/>
    <col min="12804" max="12804" width="8.5" style="903" customWidth="1"/>
    <col min="12805" max="12807" width="7.5" style="903" customWidth="1"/>
    <col min="12808" max="12808" width="8" style="903" customWidth="1"/>
    <col min="12809" max="12809" width="7.5" style="903" customWidth="1"/>
    <col min="12810" max="12810" width="8" style="903" customWidth="1"/>
    <col min="12811" max="12813" width="7.625" style="903" customWidth="1"/>
    <col min="12814" max="12814" width="8" style="903" customWidth="1"/>
    <col min="12815" max="12815" width="7.5" style="903" customWidth="1"/>
    <col min="12816" max="12816" width="7.75" style="903" customWidth="1"/>
    <col min="12817" max="12819" width="7.5" style="903" customWidth="1"/>
    <col min="12820" max="12820" width="7.625" style="903" customWidth="1"/>
    <col min="12821" max="12822" width="7.5" style="903" customWidth="1"/>
    <col min="12823" max="12823" width="7.625" style="903" customWidth="1"/>
    <col min="12824" max="12824" width="7.5" style="903" customWidth="1"/>
    <col min="12825" max="12825" width="7.625" style="903" customWidth="1"/>
    <col min="12826" max="12826" width="7.5" style="903" customWidth="1"/>
    <col min="12827" max="12827" width="7.125" style="903" customWidth="1"/>
    <col min="12828" max="13056" width="9" style="903"/>
    <col min="13057" max="13057" width="2.625" style="903" customWidth="1"/>
    <col min="13058" max="13058" width="7.125" style="903" customWidth="1"/>
    <col min="13059" max="13059" width="2" style="903" customWidth="1"/>
    <col min="13060" max="13060" width="8.5" style="903" customWidth="1"/>
    <col min="13061" max="13063" width="7.5" style="903" customWidth="1"/>
    <col min="13064" max="13064" width="8" style="903" customWidth="1"/>
    <col min="13065" max="13065" width="7.5" style="903" customWidth="1"/>
    <col min="13066" max="13066" width="8" style="903" customWidth="1"/>
    <col min="13067" max="13069" width="7.625" style="903" customWidth="1"/>
    <col min="13070" max="13070" width="8" style="903" customWidth="1"/>
    <col min="13071" max="13071" width="7.5" style="903" customWidth="1"/>
    <col min="13072" max="13072" width="7.75" style="903" customWidth="1"/>
    <col min="13073" max="13075" width="7.5" style="903" customWidth="1"/>
    <col min="13076" max="13076" width="7.625" style="903" customWidth="1"/>
    <col min="13077" max="13078" width="7.5" style="903" customWidth="1"/>
    <col min="13079" max="13079" width="7.625" style="903" customWidth="1"/>
    <col min="13080" max="13080" width="7.5" style="903" customWidth="1"/>
    <col min="13081" max="13081" width="7.625" style="903" customWidth="1"/>
    <col min="13082" max="13082" width="7.5" style="903" customWidth="1"/>
    <col min="13083" max="13083" width="7.125" style="903" customWidth="1"/>
    <col min="13084" max="13312" width="9" style="903"/>
    <col min="13313" max="13313" width="2.625" style="903" customWidth="1"/>
    <col min="13314" max="13314" width="7.125" style="903" customWidth="1"/>
    <col min="13315" max="13315" width="2" style="903" customWidth="1"/>
    <col min="13316" max="13316" width="8.5" style="903" customWidth="1"/>
    <col min="13317" max="13319" width="7.5" style="903" customWidth="1"/>
    <col min="13320" max="13320" width="8" style="903" customWidth="1"/>
    <col min="13321" max="13321" width="7.5" style="903" customWidth="1"/>
    <col min="13322" max="13322" width="8" style="903" customWidth="1"/>
    <col min="13323" max="13325" width="7.625" style="903" customWidth="1"/>
    <col min="13326" max="13326" width="8" style="903" customWidth="1"/>
    <col min="13327" max="13327" width="7.5" style="903" customWidth="1"/>
    <col min="13328" max="13328" width="7.75" style="903" customWidth="1"/>
    <col min="13329" max="13331" width="7.5" style="903" customWidth="1"/>
    <col min="13332" max="13332" width="7.625" style="903" customWidth="1"/>
    <col min="13333" max="13334" width="7.5" style="903" customWidth="1"/>
    <col min="13335" max="13335" width="7.625" style="903" customWidth="1"/>
    <col min="13336" max="13336" width="7.5" style="903" customWidth="1"/>
    <col min="13337" max="13337" width="7.625" style="903" customWidth="1"/>
    <col min="13338" max="13338" width="7.5" style="903" customWidth="1"/>
    <col min="13339" max="13339" width="7.125" style="903" customWidth="1"/>
    <col min="13340" max="13568" width="9" style="903"/>
    <col min="13569" max="13569" width="2.625" style="903" customWidth="1"/>
    <col min="13570" max="13570" width="7.125" style="903" customWidth="1"/>
    <col min="13571" max="13571" width="2" style="903" customWidth="1"/>
    <col min="13572" max="13572" width="8.5" style="903" customWidth="1"/>
    <col min="13573" max="13575" width="7.5" style="903" customWidth="1"/>
    <col min="13576" max="13576" width="8" style="903" customWidth="1"/>
    <col min="13577" max="13577" width="7.5" style="903" customWidth="1"/>
    <col min="13578" max="13578" width="8" style="903" customWidth="1"/>
    <col min="13579" max="13581" width="7.625" style="903" customWidth="1"/>
    <col min="13582" max="13582" width="8" style="903" customWidth="1"/>
    <col min="13583" max="13583" width="7.5" style="903" customWidth="1"/>
    <col min="13584" max="13584" width="7.75" style="903" customWidth="1"/>
    <col min="13585" max="13587" width="7.5" style="903" customWidth="1"/>
    <col min="13588" max="13588" width="7.625" style="903" customWidth="1"/>
    <col min="13589" max="13590" width="7.5" style="903" customWidth="1"/>
    <col min="13591" max="13591" width="7.625" style="903" customWidth="1"/>
    <col min="13592" max="13592" width="7.5" style="903" customWidth="1"/>
    <col min="13593" max="13593" width="7.625" style="903" customWidth="1"/>
    <col min="13594" max="13594" width="7.5" style="903" customWidth="1"/>
    <col min="13595" max="13595" width="7.125" style="903" customWidth="1"/>
    <col min="13596" max="13824" width="9" style="903"/>
    <col min="13825" max="13825" width="2.625" style="903" customWidth="1"/>
    <col min="13826" max="13826" width="7.125" style="903" customWidth="1"/>
    <col min="13827" max="13827" width="2" style="903" customWidth="1"/>
    <col min="13828" max="13828" width="8.5" style="903" customWidth="1"/>
    <col min="13829" max="13831" width="7.5" style="903" customWidth="1"/>
    <col min="13832" max="13832" width="8" style="903" customWidth="1"/>
    <col min="13833" max="13833" width="7.5" style="903" customWidth="1"/>
    <col min="13834" max="13834" width="8" style="903" customWidth="1"/>
    <col min="13835" max="13837" width="7.625" style="903" customWidth="1"/>
    <col min="13838" max="13838" width="8" style="903" customWidth="1"/>
    <col min="13839" max="13839" width="7.5" style="903" customWidth="1"/>
    <col min="13840" max="13840" width="7.75" style="903" customWidth="1"/>
    <col min="13841" max="13843" width="7.5" style="903" customWidth="1"/>
    <col min="13844" max="13844" width="7.625" style="903" customWidth="1"/>
    <col min="13845" max="13846" width="7.5" style="903" customWidth="1"/>
    <col min="13847" max="13847" width="7.625" style="903" customWidth="1"/>
    <col min="13848" max="13848" width="7.5" style="903" customWidth="1"/>
    <col min="13849" max="13849" width="7.625" style="903" customWidth="1"/>
    <col min="13850" max="13850" width="7.5" style="903" customWidth="1"/>
    <col min="13851" max="13851" width="7.125" style="903" customWidth="1"/>
    <col min="13852" max="14080" width="9" style="903"/>
    <col min="14081" max="14081" width="2.625" style="903" customWidth="1"/>
    <col min="14082" max="14082" width="7.125" style="903" customWidth="1"/>
    <col min="14083" max="14083" width="2" style="903" customWidth="1"/>
    <col min="14084" max="14084" width="8.5" style="903" customWidth="1"/>
    <col min="14085" max="14087" width="7.5" style="903" customWidth="1"/>
    <col min="14088" max="14088" width="8" style="903" customWidth="1"/>
    <col min="14089" max="14089" width="7.5" style="903" customWidth="1"/>
    <col min="14090" max="14090" width="8" style="903" customWidth="1"/>
    <col min="14091" max="14093" width="7.625" style="903" customWidth="1"/>
    <col min="14094" max="14094" width="8" style="903" customWidth="1"/>
    <col min="14095" max="14095" width="7.5" style="903" customWidth="1"/>
    <col min="14096" max="14096" width="7.75" style="903" customWidth="1"/>
    <col min="14097" max="14099" width="7.5" style="903" customWidth="1"/>
    <col min="14100" max="14100" width="7.625" style="903" customWidth="1"/>
    <col min="14101" max="14102" width="7.5" style="903" customWidth="1"/>
    <col min="14103" max="14103" width="7.625" style="903" customWidth="1"/>
    <col min="14104" max="14104" width="7.5" style="903" customWidth="1"/>
    <col min="14105" max="14105" width="7.625" style="903" customWidth="1"/>
    <col min="14106" max="14106" width="7.5" style="903" customWidth="1"/>
    <col min="14107" max="14107" width="7.125" style="903" customWidth="1"/>
    <col min="14108" max="14336" width="9" style="903"/>
    <col min="14337" max="14337" width="2.625" style="903" customWidth="1"/>
    <col min="14338" max="14338" width="7.125" style="903" customWidth="1"/>
    <col min="14339" max="14339" width="2" style="903" customWidth="1"/>
    <col min="14340" max="14340" width="8.5" style="903" customWidth="1"/>
    <col min="14341" max="14343" width="7.5" style="903" customWidth="1"/>
    <col min="14344" max="14344" width="8" style="903" customWidth="1"/>
    <col min="14345" max="14345" width="7.5" style="903" customWidth="1"/>
    <col min="14346" max="14346" width="8" style="903" customWidth="1"/>
    <col min="14347" max="14349" width="7.625" style="903" customWidth="1"/>
    <col min="14350" max="14350" width="8" style="903" customWidth="1"/>
    <col min="14351" max="14351" width="7.5" style="903" customWidth="1"/>
    <col min="14352" max="14352" width="7.75" style="903" customWidth="1"/>
    <col min="14353" max="14355" width="7.5" style="903" customWidth="1"/>
    <col min="14356" max="14356" width="7.625" style="903" customWidth="1"/>
    <col min="14357" max="14358" width="7.5" style="903" customWidth="1"/>
    <col min="14359" max="14359" width="7.625" style="903" customWidth="1"/>
    <col min="14360" max="14360" width="7.5" style="903" customWidth="1"/>
    <col min="14361" max="14361" width="7.625" style="903" customWidth="1"/>
    <col min="14362" max="14362" width="7.5" style="903" customWidth="1"/>
    <col min="14363" max="14363" width="7.125" style="903" customWidth="1"/>
    <col min="14364" max="14592" width="9" style="903"/>
    <col min="14593" max="14593" width="2.625" style="903" customWidth="1"/>
    <col min="14594" max="14594" width="7.125" style="903" customWidth="1"/>
    <col min="14595" max="14595" width="2" style="903" customWidth="1"/>
    <col min="14596" max="14596" width="8.5" style="903" customWidth="1"/>
    <col min="14597" max="14599" width="7.5" style="903" customWidth="1"/>
    <col min="14600" max="14600" width="8" style="903" customWidth="1"/>
    <col min="14601" max="14601" width="7.5" style="903" customWidth="1"/>
    <col min="14602" max="14602" width="8" style="903" customWidth="1"/>
    <col min="14603" max="14605" width="7.625" style="903" customWidth="1"/>
    <col min="14606" max="14606" width="8" style="903" customWidth="1"/>
    <col min="14607" max="14607" width="7.5" style="903" customWidth="1"/>
    <col min="14608" max="14608" width="7.75" style="903" customWidth="1"/>
    <col min="14609" max="14611" width="7.5" style="903" customWidth="1"/>
    <col min="14612" max="14612" width="7.625" style="903" customWidth="1"/>
    <col min="14613" max="14614" width="7.5" style="903" customWidth="1"/>
    <col min="14615" max="14615" width="7.625" style="903" customWidth="1"/>
    <col min="14616" max="14616" width="7.5" style="903" customWidth="1"/>
    <col min="14617" max="14617" width="7.625" style="903" customWidth="1"/>
    <col min="14618" max="14618" width="7.5" style="903" customWidth="1"/>
    <col min="14619" max="14619" width="7.125" style="903" customWidth="1"/>
    <col min="14620" max="14848" width="9" style="903"/>
    <col min="14849" max="14849" width="2.625" style="903" customWidth="1"/>
    <col min="14850" max="14850" width="7.125" style="903" customWidth="1"/>
    <col min="14851" max="14851" width="2" style="903" customWidth="1"/>
    <col min="14852" max="14852" width="8.5" style="903" customWidth="1"/>
    <col min="14853" max="14855" width="7.5" style="903" customWidth="1"/>
    <col min="14856" max="14856" width="8" style="903" customWidth="1"/>
    <col min="14857" max="14857" width="7.5" style="903" customWidth="1"/>
    <col min="14858" max="14858" width="8" style="903" customWidth="1"/>
    <col min="14859" max="14861" width="7.625" style="903" customWidth="1"/>
    <col min="14862" max="14862" width="8" style="903" customWidth="1"/>
    <col min="14863" max="14863" width="7.5" style="903" customWidth="1"/>
    <col min="14864" max="14864" width="7.75" style="903" customWidth="1"/>
    <col min="14865" max="14867" width="7.5" style="903" customWidth="1"/>
    <col min="14868" max="14868" width="7.625" style="903" customWidth="1"/>
    <col min="14869" max="14870" width="7.5" style="903" customWidth="1"/>
    <col min="14871" max="14871" width="7.625" style="903" customWidth="1"/>
    <col min="14872" max="14872" width="7.5" style="903" customWidth="1"/>
    <col min="14873" max="14873" width="7.625" style="903" customWidth="1"/>
    <col min="14874" max="14874" width="7.5" style="903" customWidth="1"/>
    <col min="14875" max="14875" width="7.125" style="903" customWidth="1"/>
    <col min="14876" max="15104" width="9" style="903"/>
    <col min="15105" max="15105" width="2.625" style="903" customWidth="1"/>
    <col min="15106" max="15106" width="7.125" style="903" customWidth="1"/>
    <col min="15107" max="15107" width="2" style="903" customWidth="1"/>
    <col min="15108" max="15108" width="8.5" style="903" customWidth="1"/>
    <col min="15109" max="15111" width="7.5" style="903" customWidth="1"/>
    <col min="15112" max="15112" width="8" style="903" customWidth="1"/>
    <col min="15113" max="15113" width="7.5" style="903" customWidth="1"/>
    <col min="15114" max="15114" width="8" style="903" customWidth="1"/>
    <col min="15115" max="15117" width="7.625" style="903" customWidth="1"/>
    <col min="15118" max="15118" width="8" style="903" customWidth="1"/>
    <col min="15119" max="15119" width="7.5" style="903" customWidth="1"/>
    <col min="15120" max="15120" width="7.75" style="903" customWidth="1"/>
    <col min="15121" max="15123" width="7.5" style="903" customWidth="1"/>
    <col min="15124" max="15124" width="7.625" style="903" customWidth="1"/>
    <col min="15125" max="15126" width="7.5" style="903" customWidth="1"/>
    <col min="15127" max="15127" width="7.625" style="903" customWidth="1"/>
    <col min="15128" max="15128" width="7.5" style="903" customWidth="1"/>
    <col min="15129" max="15129" width="7.625" style="903" customWidth="1"/>
    <col min="15130" max="15130" width="7.5" style="903" customWidth="1"/>
    <col min="15131" max="15131" width="7.125" style="903" customWidth="1"/>
    <col min="15132" max="15360" width="9" style="903"/>
    <col min="15361" max="15361" width="2.625" style="903" customWidth="1"/>
    <col min="15362" max="15362" width="7.125" style="903" customWidth="1"/>
    <col min="15363" max="15363" width="2" style="903" customWidth="1"/>
    <col min="15364" max="15364" width="8.5" style="903" customWidth="1"/>
    <col min="15365" max="15367" width="7.5" style="903" customWidth="1"/>
    <col min="15368" max="15368" width="8" style="903" customWidth="1"/>
    <col min="15369" max="15369" width="7.5" style="903" customWidth="1"/>
    <col min="15370" max="15370" width="8" style="903" customWidth="1"/>
    <col min="15371" max="15373" width="7.625" style="903" customWidth="1"/>
    <col min="15374" max="15374" width="8" style="903" customWidth="1"/>
    <col min="15375" max="15375" width="7.5" style="903" customWidth="1"/>
    <col min="15376" max="15376" width="7.75" style="903" customWidth="1"/>
    <col min="15377" max="15379" width="7.5" style="903" customWidth="1"/>
    <col min="15380" max="15380" width="7.625" style="903" customWidth="1"/>
    <col min="15381" max="15382" width="7.5" style="903" customWidth="1"/>
    <col min="15383" max="15383" width="7.625" style="903" customWidth="1"/>
    <col min="15384" max="15384" width="7.5" style="903" customWidth="1"/>
    <col min="15385" max="15385" width="7.625" style="903" customWidth="1"/>
    <col min="15386" max="15386" width="7.5" style="903" customWidth="1"/>
    <col min="15387" max="15387" width="7.125" style="903" customWidth="1"/>
    <col min="15388" max="15616" width="9" style="903"/>
    <col min="15617" max="15617" width="2.625" style="903" customWidth="1"/>
    <col min="15618" max="15618" width="7.125" style="903" customWidth="1"/>
    <col min="15619" max="15619" width="2" style="903" customWidth="1"/>
    <col min="15620" max="15620" width="8.5" style="903" customWidth="1"/>
    <col min="15621" max="15623" width="7.5" style="903" customWidth="1"/>
    <col min="15624" max="15624" width="8" style="903" customWidth="1"/>
    <col min="15625" max="15625" width="7.5" style="903" customWidth="1"/>
    <col min="15626" max="15626" width="8" style="903" customWidth="1"/>
    <col min="15627" max="15629" width="7.625" style="903" customWidth="1"/>
    <col min="15630" max="15630" width="8" style="903" customWidth="1"/>
    <col min="15631" max="15631" width="7.5" style="903" customWidth="1"/>
    <col min="15632" max="15632" width="7.75" style="903" customWidth="1"/>
    <col min="15633" max="15635" width="7.5" style="903" customWidth="1"/>
    <col min="15636" max="15636" width="7.625" style="903" customWidth="1"/>
    <col min="15637" max="15638" width="7.5" style="903" customWidth="1"/>
    <col min="15639" max="15639" width="7.625" style="903" customWidth="1"/>
    <col min="15640" max="15640" width="7.5" style="903" customWidth="1"/>
    <col min="15641" max="15641" width="7.625" style="903" customWidth="1"/>
    <col min="15642" max="15642" width="7.5" style="903" customWidth="1"/>
    <col min="15643" max="15643" width="7.125" style="903" customWidth="1"/>
    <col min="15644" max="15872" width="9" style="903"/>
    <col min="15873" max="15873" width="2.625" style="903" customWidth="1"/>
    <col min="15874" max="15874" width="7.125" style="903" customWidth="1"/>
    <col min="15875" max="15875" width="2" style="903" customWidth="1"/>
    <col min="15876" max="15876" width="8.5" style="903" customWidth="1"/>
    <col min="15877" max="15879" width="7.5" style="903" customWidth="1"/>
    <col min="15880" max="15880" width="8" style="903" customWidth="1"/>
    <col min="15881" max="15881" width="7.5" style="903" customWidth="1"/>
    <col min="15882" max="15882" width="8" style="903" customWidth="1"/>
    <col min="15883" max="15885" width="7.625" style="903" customWidth="1"/>
    <col min="15886" max="15886" width="8" style="903" customWidth="1"/>
    <col min="15887" max="15887" width="7.5" style="903" customWidth="1"/>
    <col min="15888" max="15888" width="7.75" style="903" customWidth="1"/>
    <col min="15889" max="15891" width="7.5" style="903" customWidth="1"/>
    <col min="15892" max="15892" width="7.625" style="903" customWidth="1"/>
    <col min="15893" max="15894" width="7.5" style="903" customWidth="1"/>
    <col min="15895" max="15895" width="7.625" style="903" customWidth="1"/>
    <col min="15896" max="15896" width="7.5" style="903" customWidth="1"/>
    <col min="15897" max="15897" width="7.625" style="903" customWidth="1"/>
    <col min="15898" max="15898" width="7.5" style="903" customWidth="1"/>
    <col min="15899" max="15899" width="7.125" style="903" customWidth="1"/>
    <col min="15900" max="16128" width="9" style="903"/>
    <col min="16129" max="16129" width="2.625" style="903" customWidth="1"/>
    <col min="16130" max="16130" width="7.125" style="903" customWidth="1"/>
    <col min="16131" max="16131" width="2" style="903" customWidth="1"/>
    <col min="16132" max="16132" width="8.5" style="903" customWidth="1"/>
    <col min="16133" max="16135" width="7.5" style="903" customWidth="1"/>
    <col min="16136" max="16136" width="8" style="903" customWidth="1"/>
    <col min="16137" max="16137" width="7.5" style="903" customWidth="1"/>
    <col min="16138" max="16138" width="8" style="903" customWidth="1"/>
    <col min="16139" max="16141" width="7.625" style="903" customWidth="1"/>
    <col min="16142" max="16142" width="8" style="903" customWidth="1"/>
    <col min="16143" max="16143" width="7.5" style="903" customWidth="1"/>
    <col min="16144" max="16144" width="7.75" style="903" customWidth="1"/>
    <col min="16145" max="16147" width="7.5" style="903" customWidth="1"/>
    <col min="16148" max="16148" width="7.625" style="903" customWidth="1"/>
    <col min="16149" max="16150" width="7.5" style="903" customWidth="1"/>
    <col min="16151" max="16151" width="7.625" style="903" customWidth="1"/>
    <col min="16152" max="16152" width="7.5" style="903" customWidth="1"/>
    <col min="16153" max="16153" width="7.625" style="903" customWidth="1"/>
    <col min="16154" max="16154" width="7.5" style="903" customWidth="1"/>
    <col min="16155" max="16155" width="7.125" style="903" customWidth="1"/>
    <col min="16156" max="16384" width="9" style="903"/>
  </cols>
  <sheetData>
    <row r="1" spans="1:28" ht="17.25" customHeight="1">
      <c r="A1" s="902" t="s">
        <v>4402</v>
      </c>
      <c r="B1" s="903"/>
    </row>
    <row r="2" spans="1:28">
      <c r="B2" s="903"/>
      <c r="AA2" s="904" t="s">
        <v>45</v>
      </c>
    </row>
    <row r="3" spans="1:28" ht="15" customHeight="1">
      <c r="A3" s="905" t="s">
        <v>4403</v>
      </c>
      <c r="B3" s="906"/>
      <c r="C3" s="906"/>
      <c r="D3" s="906" t="s">
        <v>4404</v>
      </c>
      <c r="E3" s="907" t="s">
        <v>4250</v>
      </c>
      <c r="F3" s="907" t="s">
        <v>4251</v>
      </c>
      <c r="G3" s="907" t="s">
        <v>4252</v>
      </c>
      <c r="H3" s="907" t="s">
        <v>4405</v>
      </c>
      <c r="I3" s="907" t="s">
        <v>4406</v>
      </c>
      <c r="J3" s="907" t="s">
        <v>4407</v>
      </c>
      <c r="K3" s="907" t="s">
        <v>4408</v>
      </c>
      <c r="L3" s="907" t="s">
        <v>4409</v>
      </c>
      <c r="M3" s="907" t="s">
        <v>4410</v>
      </c>
      <c r="N3" s="907" t="s">
        <v>4411</v>
      </c>
      <c r="O3" s="907" t="s">
        <v>4412</v>
      </c>
      <c r="P3" s="907" t="s">
        <v>4413</v>
      </c>
      <c r="Q3" s="907" t="s">
        <v>4414</v>
      </c>
      <c r="R3" s="907" t="s">
        <v>4415</v>
      </c>
      <c r="S3" s="907" t="s">
        <v>4416</v>
      </c>
      <c r="T3" s="907" t="s">
        <v>4417</v>
      </c>
      <c r="U3" s="907" t="s">
        <v>4418</v>
      </c>
      <c r="V3" s="907" t="s">
        <v>4419</v>
      </c>
      <c r="W3" s="907" t="s">
        <v>4420</v>
      </c>
      <c r="X3" s="907" t="s">
        <v>4421</v>
      </c>
      <c r="Y3" s="907" t="s">
        <v>4422</v>
      </c>
      <c r="Z3" s="907" t="s">
        <v>4423</v>
      </c>
      <c r="AA3" s="908" t="s">
        <v>4424</v>
      </c>
      <c r="AB3" s="909"/>
    </row>
    <row r="4" spans="1:28" s="915" customFormat="1" ht="51.75" customHeight="1">
      <c r="A4" s="910"/>
      <c r="B4" s="911"/>
      <c r="C4" s="911"/>
      <c r="D4" s="911"/>
      <c r="E4" s="912"/>
      <c r="F4" s="912"/>
      <c r="G4" s="912"/>
      <c r="H4" s="912"/>
      <c r="I4" s="912"/>
      <c r="J4" s="912"/>
      <c r="K4" s="911"/>
      <c r="L4" s="912"/>
      <c r="M4" s="913"/>
      <c r="N4" s="912"/>
      <c r="O4" s="912"/>
      <c r="P4" s="912"/>
      <c r="Q4" s="912"/>
      <c r="R4" s="912"/>
      <c r="S4" s="912"/>
      <c r="T4" s="912"/>
      <c r="U4" s="912"/>
      <c r="V4" s="912"/>
      <c r="W4" s="912"/>
      <c r="X4" s="912"/>
      <c r="Y4" s="912"/>
      <c r="Z4" s="912"/>
      <c r="AA4" s="914"/>
    </row>
    <row r="5" spans="1:28" ht="9.6" customHeight="1">
      <c r="D5" s="916"/>
      <c r="E5" s="909"/>
      <c r="F5" s="909"/>
      <c r="G5" s="909"/>
    </row>
    <row r="6" spans="1:28" s="918" customFormat="1" ht="15" customHeight="1">
      <c r="A6" s="917" t="s">
        <v>4425</v>
      </c>
      <c r="D6" s="919">
        <f t="shared" ref="D6:AA6" si="0">SUM(D7:D19)</f>
        <v>147912</v>
      </c>
      <c r="E6" s="920">
        <f t="shared" si="0"/>
        <v>3704</v>
      </c>
      <c r="F6" s="920">
        <f t="shared" si="0"/>
        <v>45009</v>
      </c>
      <c r="G6" s="920">
        <f t="shared" si="0"/>
        <v>95906</v>
      </c>
      <c r="H6" s="921">
        <f t="shared" si="0"/>
        <v>3316</v>
      </c>
      <c r="I6" s="921">
        <f t="shared" si="0"/>
        <v>388</v>
      </c>
      <c r="J6" s="921">
        <f t="shared" si="0"/>
        <v>83</v>
      </c>
      <c r="K6" s="921">
        <f t="shared" si="0"/>
        <v>18959</v>
      </c>
      <c r="L6" s="921">
        <f t="shared" si="0"/>
        <v>25967</v>
      </c>
      <c r="M6" s="921">
        <f t="shared" si="0"/>
        <v>1587</v>
      </c>
      <c r="N6" s="921">
        <f t="shared" si="0"/>
        <v>1435</v>
      </c>
      <c r="O6" s="921">
        <f t="shared" si="0"/>
        <v>7516</v>
      </c>
      <c r="P6" s="921">
        <f t="shared" si="0"/>
        <v>21567</v>
      </c>
      <c r="Q6" s="921">
        <f t="shared" si="0"/>
        <v>2431</v>
      </c>
      <c r="R6" s="921">
        <f t="shared" si="0"/>
        <v>2176</v>
      </c>
      <c r="S6" s="921">
        <f t="shared" si="0"/>
        <v>4226</v>
      </c>
      <c r="T6" s="921">
        <f t="shared" si="0"/>
        <v>7580</v>
      </c>
      <c r="U6" s="921">
        <f t="shared" si="0"/>
        <v>5721</v>
      </c>
      <c r="V6" s="921">
        <f t="shared" si="0"/>
        <v>6479</v>
      </c>
      <c r="W6" s="921">
        <f t="shared" si="0"/>
        <v>20110</v>
      </c>
      <c r="X6" s="921">
        <f t="shared" si="0"/>
        <v>904</v>
      </c>
      <c r="Y6" s="921">
        <f t="shared" si="0"/>
        <v>10263</v>
      </c>
      <c r="Z6" s="921">
        <f t="shared" si="0"/>
        <v>3911</v>
      </c>
      <c r="AA6" s="921">
        <f t="shared" si="0"/>
        <v>3293</v>
      </c>
    </row>
    <row r="7" spans="1:28" ht="15" customHeight="1">
      <c r="A7" s="922"/>
      <c r="B7" s="923" t="s">
        <v>4426</v>
      </c>
      <c r="D7" s="924">
        <v>41448</v>
      </c>
      <c r="E7" s="925">
        <v>897</v>
      </c>
      <c r="F7" s="925">
        <v>10604</v>
      </c>
      <c r="G7" s="925">
        <v>28907</v>
      </c>
      <c r="H7" s="926">
        <v>836</v>
      </c>
      <c r="I7" s="926">
        <v>61</v>
      </c>
      <c r="J7" s="926">
        <v>17</v>
      </c>
      <c r="K7" s="926">
        <v>4858</v>
      </c>
      <c r="L7" s="926">
        <v>5729</v>
      </c>
      <c r="M7" s="926">
        <v>584</v>
      </c>
      <c r="N7" s="926">
        <v>572</v>
      </c>
      <c r="O7" s="926">
        <v>1689</v>
      </c>
      <c r="P7" s="926">
        <v>6066</v>
      </c>
      <c r="Q7" s="926">
        <v>833</v>
      </c>
      <c r="R7" s="926">
        <v>830</v>
      </c>
      <c r="S7" s="926">
        <v>1583</v>
      </c>
      <c r="T7" s="926">
        <v>2229</v>
      </c>
      <c r="U7" s="926">
        <v>1450</v>
      </c>
      <c r="V7" s="927">
        <v>2477</v>
      </c>
      <c r="W7" s="926">
        <v>5758</v>
      </c>
      <c r="X7" s="926">
        <v>286</v>
      </c>
      <c r="Y7" s="926">
        <v>3024</v>
      </c>
      <c r="Z7" s="926">
        <v>1526</v>
      </c>
      <c r="AA7" s="926">
        <v>1040</v>
      </c>
    </row>
    <row r="8" spans="1:28" ht="15" customHeight="1">
      <c r="A8" s="922"/>
      <c r="B8" s="923" t="s">
        <v>4427</v>
      </c>
      <c r="D8" s="924">
        <v>37032</v>
      </c>
      <c r="E8" s="925">
        <v>683</v>
      </c>
      <c r="F8" s="925">
        <v>12013</v>
      </c>
      <c r="G8" s="925">
        <v>23263</v>
      </c>
      <c r="H8" s="926">
        <v>499</v>
      </c>
      <c r="I8" s="926">
        <v>184</v>
      </c>
      <c r="J8" s="926">
        <v>9</v>
      </c>
      <c r="K8" s="926">
        <v>4759</v>
      </c>
      <c r="L8" s="926">
        <v>7245</v>
      </c>
      <c r="M8" s="926">
        <v>327</v>
      </c>
      <c r="N8" s="926">
        <v>267</v>
      </c>
      <c r="O8" s="926">
        <v>2169</v>
      </c>
      <c r="P8" s="926">
        <v>5738</v>
      </c>
      <c r="Q8" s="926">
        <v>619</v>
      </c>
      <c r="R8" s="926">
        <v>554</v>
      </c>
      <c r="S8" s="926">
        <v>891</v>
      </c>
      <c r="T8" s="926">
        <v>1845</v>
      </c>
      <c r="U8" s="926">
        <v>1525</v>
      </c>
      <c r="V8" s="926">
        <v>1435</v>
      </c>
      <c r="W8" s="926">
        <v>4647</v>
      </c>
      <c r="X8" s="926">
        <v>188</v>
      </c>
      <c r="Y8" s="926">
        <v>2352</v>
      </c>
      <c r="Z8" s="926">
        <v>706</v>
      </c>
      <c r="AA8" s="926">
        <v>1073</v>
      </c>
    </row>
    <row r="9" spans="1:28" ht="15" customHeight="1">
      <c r="A9" s="922"/>
      <c r="B9" s="923" t="s">
        <v>4428</v>
      </c>
      <c r="D9" s="924">
        <v>21208</v>
      </c>
      <c r="E9" s="925">
        <v>512</v>
      </c>
      <c r="F9" s="925">
        <v>7611</v>
      </c>
      <c r="G9" s="925">
        <v>12807</v>
      </c>
      <c r="H9" s="926">
        <v>459</v>
      </c>
      <c r="I9" s="926">
        <v>53</v>
      </c>
      <c r="J9" s="926">
        <v>6</v>
      </c>
      <c r="K9" s="926">
        <v>2814</v>
      </c>
      <c r="L9" s="926">
        <v>4791</v>
      </c>
      <c r="M9" s="926">
        <v>284</v>
      </c>
      <c r="N9" s="926">
        <v>157</v>
      </c>
      <c r="O9" s="926">
        <v>1121</v>
      </c>
      <c r="P9" s="926">
        <v>2926</v>
      </c>
      <c r="Q9" s="926">
        <v>306</v>
      </c>
      <c r="R9" s="926">
        <v>226</v>
      </c>
      <c r="S9" s="926">
        <v>497</v>
      </c>
      <c r="T9" s="926">
        <v>959</v>
      </c>
      <c r="U9" s="926">
        <v>889</v>
      </c>
      <c r="V9" s="926">
        <v>806</v>
      </c>
      <c r="W9" s="926">
        <v>2764</v>
      </c>
      <c r="X9" s="926">
        <v>126</v>
      </c>
      <c r="Y9" s="926">
        <v>1336</v>
      </c>
      <c r="Z9" s="926">
        <v>410</v>
      </c>
      <c r="AA9" s="926">
        <v>278</v>
      </c>
    </row>
    <row r="10" spans="1:28" ht="15" customHeight="1">
      <c r="A10" s="922"/>
      <c r="B10" s="923" t="s">
        <v>4429</v>
      </c>
      <c r="D10" s="924">
        <v>14300</v>
      </c>
      <c r="E10" s="925">
        <v>191</v>
      </c>
      <c r="F10" s="925">
        <v>4337</v>
      </c>
      <c r="G10" s="925">
        <v>9547</v>
      </c>
      <c r="H10" s="926">
        <v>188</v>
      </c>
      <c r="I10" s="926">
        <v>3</v>
      </c>
      <c r="J10" s="926">
        <v>2</v>
      </c>
      <c r="K10" s="926">
        <v>1678</v>
      </c>
      <c r="L10" s="926">
        <v>2657</v>
      </c>
      <c r="M10" s="926">
        <v>105</v>
      </c>
      <c r="N10" s="926">
        <v>121</v>
      </c>
      <c r="O10" s="926">
        <v>860</v>
      </c>
      <c r="P10" s="926">
        <v>2143</v>
      </c>
      <c r="Q10" s="926">
        <v>234</v>
      </c>
      <c r="R10" s="926">
        <v>162</v>
      </c>
      <c r="S10" s="926">
        <v>319</v>
      </c>
      <c r="T10" s="926">
        <v>962</v>
      </c>
      <c r="U10" s="926">
        <v>683</v>
      </c>
      <c r="V10" s="926">
        <v>497</v>
      </c>
      <c r="W10" s="926">
        <v>2179</v>
      </c>
      <c r="X10" s="926">
        <v>66</v>
      </c>
      <c r="Y10" s="926">
        <v>983</v>
      </c>
      <c r="Z10" s="926">
        <v>233</v>
      </c>
      <c r="AA10" s="926">
        <v>225</v>
      </c>
    </row>
    <row r="11" spans="1:28" ht="15" customHeight="1">
      <c r="A11" s="922"/>
      <c r="B11" s="923" t="s">
        <v>4430</v>
      </c>
      <c r="D11" s="924">
        <v>11279</v>
      </c>
      <c r="E11" s="925">
        <v>72</v>
      </c>
      <c r="F11" s="925">
        <v>3080</v>
      </c>
      <c r="G11" s="925">
        <v>7824</v>
      </c>
      <c r="H11" s="926">
        <v>72</v>
      </c>
      <c r="I11" s="926">
        <v>0</v>
      </c>
      <c r="J11" s="926">
        <v>7</v>
      </c>
      <c r="K11" s="926">
        <v>1443</v>
      </c>
      <c r="L11" s="926">
        <v>1630</v>
      </c>
      <c r="M11" s="926">
        <v>101</v>
      </c>
      <c r="N11" s="926">
        <v>136</v>
      </c>
      <c r="O11" s="926">
        <v>559</v>
      </c>
      <c r="P11" s="926">
        <v>1635</v>
      </c>
      <c r="Q11" s="926">
        <v>185</v>
      </c>
      <c r="R11" s="926">
        <v>146</v>
      </c>
      <c r="S11" s="926">
        <v>378</v>
      </c>
      <c r="T11" s="926">
        <v>554</v>
      </c>
      <c r="U11" s="926">
        <v>419</v>
      </c>
      <c r="V11" s="926">
        <v>491</v>
      </c>
      <c r="W11" s="926">
        <v>1847</v>
      </c>
      <c r="X11" s="926">
        <v>44</v>
      </c>
      <c r="Y11" s="926">
        <v>788</v>
      </c>
      <c r="Z11" s="926">
        <v>541</v>
      </c>
      <c r="AA11" s="926">
        <v>303</v>
      </c>
    </row>
    <row r="12" spans="1:28" ht="15" customHeight="1">
      <c r="A12" s="922"/>
      <c r="B12" s="923" t="s">
        <v>4431</v>
      </c>
      <c r="D12" s="924">
        <v>6751</v>
      </c>
      <c r="E12" s="925">
        <v>318</v>
      </c>
      <c r="F12" s="925">
        <v>1958</v>
      </c>
      <c r="G12" s="925">
        <v>4371</v>
      </c>
      <c r="H12" s="926">
        <v>291</v>
      </c>
      <c r="I12" s="926">
        <v>27</v>
      </c>
      <c r="J12" s="926">
        <v>14</v>
      </c>
      <c r="K12" s="926">
        <v>949</v>
      </c>
      <c r="L12" s="926">
        <v>995</v>
      </c>
      <c r="M12" s="926">
        <v>66</v>
      </c>
      <c r="N12" s="926">
        <v>52</v>
      </c>
      <c r="O12" s="926">
        <v>309</v>
      </c>
      <c r="P12" s="926">
        <v>1086</v>
      </c>
      <c r="Q12" s="926">
        <v>74</v>
      </c>
      <c r="R12" s="926">
        <v>90</v>
      </c>
      <c r="S12" s="926">
        <v>167</v>
      </c>
      <c r="T12" s="926">
        <v>325</v>
      </c>
      <c r="U12" s="926">
        <v>258</v>
      </c>
      <c r="V12" s="926">
        <v>242</v>
      </c>
      <c r="W12" s="926">
        <v>925</v>
      </c>
      <c r="X12" s="926">
        <v>64</v>
      </c>
      <c r="Y12" s="926">
        <v>556</v>
      </c>
      <c r="Z12" s="926">
        <v>157</v>
      </c>
      <c r="AA12" s="926">
        <v>104</v>
      </c>
    </row>
    <row r="13" spans="1:28" ht="15" customHeight="1">
      <c r="A13" s="922"/>
      <c r="B13" s="923" t="s">
        <v>4432</v>
      </c>
      <c r="D13" s="924">
        <v>2378</v>
      </c>
      <c r="E13" s="925">
        <v>154</v>
      </c>
      <c r="F13" s="925">
        <v>883</v>
      </c>
      <c r="G13" s="925">
        <v>1338</v>
      </c>
      <c r="H13" s="926">
        <v>154</v>
      </c>
      <c r="I13" s="926">
        <v>0</v>
      </c>
      <c r="J13" s="926">
        <v>4</v>
      </c>
      <c r="K13" s="926">
        <v>360</v>
      </c>
      <c r="L13" s="926">
        <v>519</v>
      </c>
      <c r="M13" s="926">
        <v>21</v>
      </c>
      <c r="N13" s="926">
        <v>11</v>
      </c>
      <c r="O13" s="926">
        <v>161</v>
      </c>
      <c r="P13" s="926">
        <v>300</v>
      </c>
      <c r="Q13" s="926">
        <v>23</v>
      </c>
      <c r="R13" s="926">
        <v>19</v>
      </c>
      <c r="S13" s="926">
        <v>42</v>
      </c>
      <c r="T13" s="926">
        <v>90</v>
      </c>
      <c r="U13" s="926">
        <v>110</v>
      </c>
      <c r="V13" s="926">
        <v>60</v>
      </c>
      <c r="W13" s="926">
        <v>299</v>
      </c>
      <c r="X13" s="926">
        <v>21</v>
      </c>
      <c r="Y13" s="926">
        <v>152</v>
      </c>
      <c r="Z13" s="926">
        <v>29</v>
      </c>
      <c r="AA13" s="926">
        <v>3</v>
      </c>
    </row>
    <row r="14" spans="1:28" ht="15" customHeight="1">
      <c r="A14" s="922"/>
      <c r="B14" s="923" t="s">
        <v>4433</v>
      </c>
      <c r="D14" s="924">
        <v>3046</v>
      </c>
      <c r="E14" s="925">
        <v>270</v>
      </c>
      <c r="F14" s="925">
        <v>932</v>
      </c>
      <c r="G14" s="925">
        <v>1828</v>
      </c>
      <c r="H14" s="926">
        <v>269</v>
      </c>
      <c r="I14" s="926">
        <v>1</v>
      </c>
      <c r="J14" s="926">
        <v>4</v>
      </c>
      <c r="K14" s="926">
        <v>457</v>
      </c>
      <c r="L14" s="926">
        <v>471</v>
      </c>
      <c r="M14" s="926">
        <v>15</v>
      </c>
      <c r="N14" s="926">
        <v>26</v>
      </c>
      <c r="O14" s="926">
        <v>178</v>
      </c>
      <c r="P14" s="926">
        <v>397</v>
      </c>
      <c r="Q14" s="926">
        <v>45</v>
      </c>
      <c r="R14" s="926">
        <v>31</v>
      </c>
      <c r="S14" s="926">
        <v>78</v>
      </c>
      <c r="T14" s="926">
        <v>118</v>
      </c>
      <c r="U14" s="926">
        <v>78</v>
      </c>
      <c r="V14" s="926">
        <v>117</v>
      </c>
      <c r="W14" s="926">
        <v>455</v>
      </c>
      <c r="X14" s="926">
        <v>30</v>
      </c>
      <c r="Y14" s="926">
        <v>194</v>
      </c>
      <c r="Z14" s="926">
        <v>66</v>
      </c>
      <c r="AA14" s="926">
        <v>16</v>
      </c>
    </row>
    <row r="15" spans="1:28" ht="15" customHeight="1">
      <c r="A15" s="922"/>
      <c r="B15" s="923" t="s">
        <v>4434</v>
      </c>
      <c r="D15" s="924">
        <v>5616</v>
      </c>
      <c r="E15" s="925">
        <v>123</v>
      </c>
      <c r="F15" s="925">
        <v>1876</v>
      </c>
      <c r="G15" s="925">
        <v>3439</v>
      </c>
      <c r="H15" s="926">
        <v>123</v>
      </c>
      <c r="I15" s="926">
        <v>0</v>
      </c>
      <c r="J15" s="926">
        <v>3</v>
      </c>
      <c r="K15" s="926">
        <v>759</v>
      </c>
      <c r="L15" s="926">
        <v>1114</v>
      </c>
      <c r="M15" s="926">
        <v>39</v>
      </c>
      <c r="N15" s="926">
        <v>68</v>
      </c>
      <c r="O15" s="926">
        <v>247</v>
      </c>
      <c r="P15" s="926">
        <v>771</v>
      </c>
      <c r="Q15" s="926">
        <v>67</v>
      </c>
      <c r="R15" s="926">
        <v>74</v>
      </c>
      <c r="S15" s="926">
        <v>150</v>
      </c>
      <c r="T15" s="926">
        <v>267</v>
      </c>
      <c r="U15" s="926">
        <v>184</v>
      </c>
      <c r="V15" s="926">
        <v>244</v>
      </c>
      <c r="W15" s="926">
        <v>735</v>
      </c>
      <c r="X15" s="926">
        <v>28</v>
      </c>
      <c r="Y15" s="926">
        <v>417</v>
      </c>
      <c r="Z15" s="926">
        <v>148</v>
      </c>
      <c r="AA15" s="926">
        <v>178</v>
      </c>
    </row>
    <row r="16" spans="1:28" ht="15" customHeight="1">
      <c r="A16" s="922"/>
      <c r="B16" s="923" t="s">
        <v>4435</v>
      </c>
      <c r="D16" s="924">
        <v>1351</v>
      </c>
      <c r="E16" s="925">
        <v>193</v>
      </c>
      <c r="F16" s="925">
        <v>482</v>
      </c>
      <c r="G16" s="925">
        <v>669</v>
      </c>
      <c r="H16" s="926">
        <v>193</v>
      </c>
      <c r="I16" s="926">
        <v>0</v>
      </c>
      <c r="J16" s="926">
        <v>0</v>
      </c>
      <c r="K16" s="926">
        <v>212</v>
      </c>
      <c r="L16" s="926">
        <v>270</v>
      </c>
      <c r="M16" s="926">
        <v>10</v>
      </c>
      <c r="N16" s="926">
        <v>7</v>
      </c>
      <c r="O16" s="926">
        <v>54</v>
      </c>
      <c r="P16" s="926">
        <v>129</v>
      </c>
      <c r="Q16" s="926">
        <v>18</v>
      </c>
      <c r="R16" s="926">
        <v>9</v>
      </c>
      <c r="S16" s="926">
        <v>28</v>
      </c>
      <c r="T16" s="926">
        <v>46</v>
      </c>
      <c r="U16" s="926">
        <v>37</v>
      </c>
      <c r="V16" s="926">
        <v>29</v>
      </c>
      <c r="W16" s="926">
        <v>166</v>
      </c>
      <c r="X16" s="926">
        <v>28</v>
      </c>
      <c r="Y16" s="926">
        <v>78</v>
      </c>
      <c r="Z16" s="926">
        <v>30</v>
      </c>
      <c r="AA16" s="926">
        <v>7</v>
      </c>
    </row>
    <row r="17" spans="1:27" ht="15" customHeight="1">
      <c r="A17" s="922"/>
      <c r="B17" s="923" t="s">
        <v>4436</v>
      </c>
      <c r="D17" s="924">
        <v>673</v>
      </c>
      <c r="E17" s="925">
        <v>91</v>
      </c>
      <c r="F17" s="925">
        <v>239</v>
      </c>
      <c r="G17" s="925">
        <v>328</v>
      </c>
      <c r="H17" s="926">
        <v>91</v>
      </c>
      <c r="I17" s="926">
        <v>0</v>
      </c>
      <c r="J17" s="926">
        <v>0</v>
      </c>
      <c r="K17" s="926">
        <v>111</v>
      </c>
      <c r="L17" s="926">
        <v>128</v>
      </c>
      <c r="M17" s="926">
        <v>11</v>
      </c>
      <c r="N17" s="926">
        <v>3</v>
      </c>
      <c r="O17" s="926">
        <v>26</v>
      </c>
      <c r="P17" s="926">
        <v>60</v>
      </c>
      <c r="Q17" s="926">
        <v>7</v>
      </c>
      <c r="R17" s="926">
        <v>6</v>
      </c>
      <c r="S17" s="926">
        <v>11</v>
      </c>
      <c r="T17" s="926">
        <v>38</v>
      </c>
      <c r="U17" s="926">
        <v>21</v>
      </c>
      <c r="V17" s="926">
        <v>20</v>
      </c>
      <c r="W17" s="926">
        <v>69</v>
      </c>
      <c r="X17" s="926">
        <v>6</v>
      </c>
      <c r="Y17" s="926">
        <v>42</v>
      </c>
      <c r="Z17" s="926">
        <v>8</v>
      </c>
      <c r="AA17" s="926">
        <v>15</v>
      </c>
    </row>
    <row r="18" spans="1:27" ht="15" customHeight="1">
      <c r="A18" s="922"/>
      <c r="B18" s="923" t="s">
        <v>4437</v>
      </c>
      <c r="D18" s="924">
        <v>509</v>
      </c>
      <c r="E18" s="925">
        <v>85</v>
      </c>
      <c r="F18" s="925">
        <v>217</v>
      </c>
      <c r="G18" s="925">
        <v>198</v>
      </c>
      <c r="H18" s="926">
        <v>82</v>
      </c>
      <c r="I18" s="926">
        <v>3</v>
      </c>
      <c r="J18" s="926">
        <v>2</v>
      </c>
      <c r="K18" s="926">
        <v>85</v>
      </c>
      <c r="L18" s="926">
        <v>130</v>
      </c>
      <c r="M18" s="926">
        <v>1</v>
      </c>
      <c r="N18" s="926">
        <v>0</v>
      </c>
      <c r="O18" s="926">
        <v>34</v>
      </c>
      <c r="P18" s="926">
        <v>42</v>
      </c>
      <c r="Q18" s="926">
        <v>2</v>
      </c>
      <c r="R18" s="926">
        <v>0</v>
      </c>
      <c r="S18" s="926">
        <v>4</v>
      </c>
      <c r="T18" s="926">
        <v>12</v>
      </c>
      <c r="U18" s="926">
        <v>9</v>
      </c>
      <c r="V18" s="926">
        <v>17</v>
      </c>
      <c r="W18" s="926">
        <v>34</v>
      </c>
      <c r="X18" s="926">
        <v>8</v>
      </c>
      <c r="Y18" s="926">
        <v>25</v>
      </c>
      <c r="Z18" s="926">
        <v>10</v>
      </c>
      <c r="AA18" s="926">
        <v>9</v>
      </c>
    </row>
    <row r="19" spans="1:27" ht="15" customHeight="1">
      <c r="A19" s="922"/>
      <c r="B19" s="928" t="s">
        <v>4438</v>
      </c>
      <c r="D19" s="924">
        <v>2321</v>
      </c>
      <c r="E19" s="925">
        <v>115</v>
      </c>
      <c r="F19" s="925">
        <v>777</v>
      </c>
      <c r="G19" s="925">
        <v>1387</v>
      </c>
      <c r="H19" s="926">
        <v>59</v>
      </c>
      <c r="I19" s="926">
        <v>56</v>
      </c>
      <c r="J19" s="926">
        <v>15</v>
      </c>
      <c r="K19" s="926">
        <v>474</v>
      </c>
      <c r="L19" s="926">
        <v>288</v>
      </c>
      <c r="M19" s="926">
        <v>23</v>
      </c>
      <c r="N19" s="926">
        <v>15</v>
      </c>
      <c r="O19" s="926">
        <v>109</v>
      </c>
      <c r="P19" s="926">
        <v>274</v>
      </c>
      <c r="Q19" s="926">
        <v>18</v>
      </c>
      <c r="R19" s="926">
        <v>29</v>
      </c>
      <c r="S19" s="926">
        <v>78</v>
      </c>
      <c r="T19" s="926">
        <v>135</v>
      </c>
      <c r="U19" s="926">
        <v>58</v>
      </c>
      <c r="V19" s="926">
        <v>44</v>
      </c>
      <c r="W19" s="926">
        <v>232</v>
      </c>
      <c r="X19" s="926">
        <v>9</v>
      </c>
      <c r="Y19" s="926">
        <v>316</v>
      </c>
      <c r="Z19" s="926">
        <v>47</v>
      </c>
      <c r="AA19" s="926">
        <v>42</v>
      </c>
    </row>
    <row r="20" spans="1:27" ht="15" customHeight="1">
      <c r="A20" s="922"/>
      <c r="D20" s="929"/>
      <c r="E20" s="930"/>
      <c r="F20" s="930"/>
      <c r="G20" s="930"/>
      <c r="H20" s="931"/>
      <c r="I20" s="931"/>
      <c r="J20" s="931"/>
      <c r="K20" s="931"/>
      <c r="L20" s="931"/>
      <c r="M20" s="931"/>
      <c r="N20" s="931"/>
      <c r="O20" s="931"/>
      <c r="P20" s="931"/>
      <c r="Q20" s="931"/>
      <c r="R20" s="931"/>
      <c r="S20" s="931"/>
      <c r="T20" s="931"/>
      <c r="U20" s="931"/>
      <c r="V20" s="931"/>
      <c r="W20" s="931"/>
      <c r="X20" s="931"/>
      <c r="Y20" s="931"/>
      <c r="Z20" s="931"/>
      <c r="AA20" s="931"/>
    </row>
    <row r="21" spans="1:27" s="918" customFormat="1" ht="15" customHeight="1">
      <c r="A21" s="917" t="s">
        <v>4439</v>
      </c>
      <c r="D21" s="919">
        <f t="shared" ref="D21:AA21" si="1">SUM(D22:D34)</f>
        <v>84196</v>
      </c>
      <c r="E21" s="920">
        <f t="shared" si="1"/>
        <v>2331</v>
      </c>
      <c r="F21" s="920">
        <f t="shared" si="1"/>
        <v>34565</v>
      </c>
      <c r="G21" s="920">
        <f t="shared" si="1"/>
        <v>45354</v>
      </c>
      <c r="H21" s="921">
        <f t="shared" si="1"/>
        <v>2034</v>
      </c>
      <c r="I21" s="921">
        <f t="shared" si="1"/>
        <v>297</v>
      </c>
      <c r="J21" s="921">
        <f t="shared" si="1"/>
        <v>71</v>
      </c>
      <c r="K21" s="921">
        <f t="shared" si="1"/>
        <v>15782</v>
      </c>
      <c r="L21" s="921">
        <f t="shared" si="1"/>
        <v>18712</v>
      </c>
      <c r="M21" s="921">
        <f t="shared" si="1"/>
        <v>1390</v>
      </c>
      <c r="N21" s="921">
        <f t="shared" si="1"/>
        <v>969</v>
      </c>
      <c r="O21" s="921">
        <f t="shared" si="1"/>
        <v>6225</v>
      </c>
      <c r="P21" s="921">
        <f t="shared" si="1"/>
        <v>9501</v>
      </c>
      <c r="Q21" s="921">
        <f t="shared" si="1"/>
        <v>965</v>
      </c>
      <c r="R21" s="921">
        <f t="shared" si="1"/>
        <v>1258</v>
      </c>
      <c r="S21" s="921">
        <f t="shared" si="1"/>
        <v>2838</v>
      </c>
      <c r="T21" s="921">
        <f t="shared" si="1"/>
        <v>2366</v>
      </c>
      <c r="U21" s="921">
        <f t="shared" si="1"/>
        <v>2116</v>
      </c>
      <c r="V21" s="921">
        <f t="shared" si="1"/>
        <v>2725</v>
      </c>
      <c r="W21" s="921">
        <f t="shared" si="1"/>
        <v>4701</v>
      </c>
      <c r="X21" s="921">
        <f t="shared" si="1"/>
        <v>530</v>
      </c>
      <c r="Y21" s="921">
        <f t="shared" si="1"/>
        <v>6995</v>
      </c>
      <c r="Z21" s="921">
        <f t="shared" si="1"/>
        <v>2775</v>
      </c>
      <c r="AA21" s="921">
        <f t="shared" si="1"/>
        <v>1946</v>
      </c>
    </row>
    <row r="22" spans="1:27" ht="15" customHeight="1">
      <c r="A22" s="922"/>
      <c r="B22" s="923" t="s">
        <v>4426</v>
      </c>
      <c r="D22" s="924">
        <v>23665</v>
      </c>
      <c r="E22" s="925">
        <v>565</v>
      </c>
      <c r="F22" s="925">
        <v>8182</v>
      </c>
      <c r="G22" s="925">
        <v>14289</v>
      </c>
      <c r="H22" s="926">
        <v>520</v>
      </c>
      <c r="I22" s="926">
        <v>45</v>
      </c>
      <c r="J22" s="926">
        <v>14</v>
      </c>
      <c r="K22" s="926">
        <v>3992</v>
      </c>
      <c r="L22" s="926">
        <v>4176</v>
      </c>
      <c r="M22" s="926">
        <v>514</v>
      </c>
      <c r="N22" s="926">
        <v>393</v>
      </c>
      <c r="O22" s="926">
        <v>1413</v>
      </c>
      <c r="P22" s="926">
        <v>2794</v>
      </c>
      <c r="Q22" s="926">
        <v>376</v>
      </c>
      <c r="R22" s="926">
        <v>492</v>
      </c>
      <c r="S22" s="926">
        <v>1074</v>
      </c>
      <c r="T22" s="926">
        <v>760</v>
      </c>
      <c r="U22" s="926">
        <v>584</v>
      </c>
      <c r="V22" s="926">
        <v>1116</v>
      </c>
      <c r="W22" s="926">
        <v>1477</v>
      </c>
      <c r="X22" s="926">
        <v>184</v>
      </c>
      <c r="Y22" s="926">
        <v>2078</v>
      </c>
      <c r="Z22" s="926">
        <v>1034</v>
      </c>
      <c r="AA22" s="926">
        <v>629</v>
      </c>
    </row>
    <row r="23" spans="1:27" ht="15" customHeight="1">
      <c r="A23" s="922"/>
      <c r="B23" s="923" t="s">
        <v>4427</v>
      </c>
      <c r="D23" s="924">
        <v>21022</v>
      </c>
      <c r="E23" s="925">
        <v>409</v>
      </c>
      <c r="F23" s="925">
        <v>9258</v>
      </c>
      <c r="G23" s="925">
        <v>10750</v>
      </c>
      <c r="H23" s="926">
        <v>262</v>
      </c>
      <c r="I23" s="926">
        <v>147</v>
      </c>
      <c r="J23" s="926">
        <v>8</v>
      </c>
      <c r="K23" s="926">
        <v>3954</v>
      </c>
      <c r="L23" s="926">
        <v>5296</v>
      </c>
      <c r="M23" s="926">
        <v>284</v>
      </c>
      <c r="N23" s="926">
        <v>184</v>
      </c>
      <c r="O23" s="926">
        <v>1782</v>
      </c>
      <c r="P23" s="926">
        <v>2467</v>
      </c>
      <c r="Q23" s="926">
        <v>215</v>
      </c>
      <c r="R23" s="926">
        <v>316</v>
      </c>
      <c r="S23" s="926">
        <v>586</v>
      </c>
      <c r="T23" s="926">
        <v>539</v>
      </c>
      <c r="U23" s="926">
        <v>546</v>
      </c>
      <c r="V23" s="926">
        <v>561</v>
      </c>
      <c r="W23" s="926">
        <v>1013</v>
      </c>
      <c r="X23" s="926">
        <v>118</v>
      </c>
      <c r="Y23" s="926">
        <v>1613</v>
      </c>
      <c r="Z23" s="926">
        <v>526</v>
      </c>
      <c r="AA23" s="926">
        <v>605</v>
      </c>
    </row>
    <row r="24" spans="1:27" ht="15" customHeight="1">
      <c r="A24" s="922"/>
      <c r="B24" s="923" t="s">
        <v>4428</v>
      </c>
      <c r="D24" s="924">
        <v>12032</v>
      </c>
      <c r="E24" s="925">
        <v>336</v>
      </c>
      <c r="F24" s="925">
        <v>5857</v>
      </c>
      <c r="G24" s="925">
        <v>5673</v>
      </c>
      <c r="H24" s="926">
        <v>293</v>
      </c>
      <c r="I24" s="926">
        <v>43</v>
      </c>
      <c r="J24" s="926">
        <v>4</v>
      </c>
      <c r="K24" s="926">
        <v>2366</v>
      </c>
      <c r="L24" s="926">
        <v>3487</v>
      </c>
      <c r="M24" s="926">
        <v>261</v>
      </c>
      <c r="N24" s="926">
        <v>106</v>
      </c>
      <c r="O24" s="926">
        <v>901</v>
      </c>
      <c r="P24" s="926">
        <v>1171</v>
      </c>
      <c r="Q24" s="926">
        <v>104</v>
      </c>
      <c r="R24" s="926">
        <v>129</v>
      </c>
      <c r="S24" s="926">
        <v>332</v>
      </c>
      <c r="T24" s="926">
        <v>260</v>
      </c>
      <c r="U24" s="926">
        <v>301</v>
      </c>
      <c r="V24" s="926">
        <v>319</v>
      </c>
      <c r="W24" s="926">
        <v>549</v>
      </c>
      <c r="X24" s="926">
        <v>60</v>
      </c>
      <c r="Y24" s="926">
        <v>882</v>
      </c>
      <c r="Z24" s="926">
        <v>298</v>
      </c>
      <c r="AA24" s="926">
        <v>166</v>
      </c>
    </row>
    <row r="25" spans="1:27" ht="15" customHeight="1">
      <c r="A25" s="922"/>
      <c r="B25" s="923" t="s">
        <v>4429</v>
      </c>
      <c r="D25" s="924">
        <v>7877</v>
      </c>
      <c r="E25" s="925">
        <v>122</v>
      </c>
      <c r="F25" s="925">
        <v>3330</v>
      </c>
      <c r="G25" s="925">
        <v>4291</v>
      </c>
      <c r="H25" s="926">
        <v>119</v>
      </c>
      <c r="I25" s="926">
        <v>3</v>
      </c>
      <c r="J25" s="926">
        <v>2</v>
      </c>
      <c r="K25" s="926">
        <v>1393</v>
      </c>
      <c r="L25" s="926">
        <v>1935</v>
      </c>
      <c r="M25" s="926">
        <v>88</v>
      </c>
      <c r="N25" s="926">
        <v>74</v>
      </c>
      <c r="O25" s="926">
        <v>709</v>
      </c>
      <c r="P25" s="926">
        <v>906</v>
      </c>
      <c r="Q25" s="926">
        <v>83</v>
      </c>
      <c r="R25" s="926">
        <v>83</v>
      </c>
      <c r="S25" s="926">
        <v>215</v>
      </c>
      <c r="T25" s="926">
        <v>306</v>
      </c>
      <c r="U25" s="926">
        <v>253</v>
      </c>
      <c r="V25" s="926">
        <v>200</v>
      </c>
      <c r="W25" s="926">
        <v>520</v>
      </c>
      <c r="X25" s="926">
        <v>35</v>
      </c>
      <c r="Y25" s="926">
        <v>661</v>
      </c>
      <c r="Z25" s="926">
        <v>158</v>
      </c>
      <c r="AA25" s="926">
        <v>134</v>
      </c>
    </row>
    <row r="26" spans="1:27" ht="15" customHeight="1">
      <c r="A26" s="922"/>
      <c r="B26" s="923" t="s">
        <v>4430</v>
      </c>
      <c r="D26" s="924">
        <v>6419</v>
      </c>
      <c r="E26" s="925">
        <v>50</v>
      </c>
      <c r="F26" s="925">
        <v>2350</v>
      </c>
      <c r="G26" s="925">
        <v>3838</v>
      </c>
      <c r="H26" s="926">
        <v>50</v>
      </c>
      <c r="I26" s="926">
        <v>0</v>
      </c>
      <c r="J26" s="926">
        <v>5</v>
      </c>
      <c r="K26" s="926">
        <v>1213</v>
      </c>
      <c r="L26" s="926">
        <v>1132</v>
      </c>
      <c r="M26" s="926">
        <v>85</v>
      </c>
      <c r="N26" s="926">
        <v>92</v>
      </c>
      <c r="O26" s="926">
        <v>472</v>
      </c>
      <c r="P26" s="926">
        <v>730</v>
      </c>
      <c r="Q26" s="926">
        <v>95</v>
      </c>
      <c r="R26" s="926">
        <v>80</v>
      </c>
      <c r="S26" s="926">
        <v>245</v>
      </c>
      <c r="T26" s="926">
        <v>182</v>
      </c>
      <c r="U26" s="926">
        <v>151</v>
      </c>
      <c r="V26" s="926">
        <v>215</v>
      </c>
      <c r="W26" s="926">
        <v>525</v>
      </c>
      <c r="X26" s="926">
        <v>24</v>
      </c>
      <c r="Y26" s="926">
        <v>529</v>
      </c>
      <c r="Z26" s="926">
        <v>413</v>
      </c>
      <c r="AA26" s="926">
        <v>181</v>
      </c>
    </row>
    <row r="27" spans="1:27" ht="15" customHeight="1">
      <c r="A27" s="922"/>
      <c r="B27" s="923" t="s">
        <v>4431</v>
      </c>
      <c r="D27" s="924">
        <v>3874</v>
      </c>
      <c r="E27" s="925">
        <v>203</v>
      </c>
      <c r="F27" s="925">
        <v>1495</v>
      </c>
      <c r="G27" s="925">
        <v>2107</v>
      </c>
      <c r="H27" s="926">
        <v>182</v>
      </c>
      <c r="I27" s="926">
        <v>21</v>
      </c>
      <c r="J27" s="926">
        <v>14</v>
      </c>
      <c r="K27" s="926">
        <v>792</v>
      </c>
      <c r="L27" s="926">
        <v>689</v>
      </c>
      <c r="M27" s="926">
        <v>57</v>
      </c>
      <c r="N27" s="926">
        <v>38</v>
      </c>
      <c r="O27" s="926">
        <v>254</v>
      </c>
      <c r="P27" s="926">
        <v>520</v>
      </c>
      <c r="Q27" s="926">
        <v>21</v>
      </c>
      <c r="R27" s="926">
        <v>55</v>
      </c>
      <c r="S27" s="926">
        <v>112</v>
      </c>
      <c r="T27" s="926">
        <v>109</v>
      </c>
      <c r="U27" s="926">
        <v>89</v>
      </c>
      <c r="V27" s="926">
        <v>98</v>
      </c>
      <c r="W27" s="926">
        <v>216</v>
      </c>
      <c r="X27" s="926">
        <v>40</v>
      </c>
      <c r="Y27" s="926">
        <v>383</v>
      </c>
      <c r="Z27" s="926">
        <v>115</v>
      </c>
      <c r="AA27" s="926">
        <v>69</v>
      </c>
    </row>
    <row r="28" spans="1:27" ht="15" customHeight="1">
      <c r="A28" s="922"/>
      <c r="B28" s="923" t="s">
        <v>4432</v>
      </c>
      <c r="D28" s="924">
        <v>1394</v>
      </c>
      <c r="E28" s="925">
        <v>106</v>
      </c>
      <c r="F28" s="925">
        <v>636</v>
      </c>
      <c r="G28" s="925">
        <v>650</v>
      </c>
      <c r="H28" s="926">
        <v>106</v>
      </c>
      <c r="I28" s="926">
        <v>0</v>
      </c>
      <c r="J28" s="926">
        <v>3</v>
      </c>
      <c r="K28" s="926">
        <v>302</v>
      </c>
      <c r="L28" s="926">
        <v>331</v>
      </c>
      <c r="M28" s="926">
        <v>19</v>
      </c>
      <c r="N28" s="926">
        <v>7</v>
      </c>
      <c r="O28" s="926">
        <v>131</v>
      </c>
      <c r="P28" s="926">
        <v>140</v>
      </c>
      <c r="Q28" s="926">
        <v>10</v>
      </c>
      <c r="R28" s="926">
        <v>12</v>
      </c>
      <c r="S28" s="926">
        <v>34</v>
      </c>
      <c r="T28" s="926">
        <v>24</v>
      </c>
      <c r="U28" s="926">
        <v>44</v>
      </c>
      <c r="V28" s="926">
        <v>24</v>
      </c>
      <c r="W28" s="926">
        <v>63</v>
      </c>
      <c r="X28" s="926">
        <v>12</v>
      </c>
      <c r="Y28" s="926">
        <v>109</v>
      </c>
      <c r="Z28" s="926">
        <v>21</v>
      </c>
      <c r="AA28" s="926">
        <v>2</v>
      </c>
    </row>
    <row r="29" spans="1:27" ht="15" customHeight="1">
      <c r="A29" s="922"/>
      <c r="B29" s="923" t="s">
        <v>4433</v>
      </c>
      <c r="D29" s="924">
        <v>1730</v>
      </c>
      <c r="E29" s="925">
        <v>156</v>
      </c>
      <c r="F29" s="925">
        <v>716</v>
      </c>
      <c r="G29" s="925">
        <v>851</v>
      </c>
      <c r="H29" s="926">
        <v>155</v>
      </c>
      <c r="I29" s="926">
        <v>1</v>
      </c>
      <c r="J29" s="926">
        <v>4</v>
      </c>
      <c r="K29" s="926">
        <v>389</v>
      </c>
      <c r="L29" s="926">
        <v>323</v>
      </c>
      <c r="M29" s="926">
        <v>10</v>
      </c>
      <c r="N29" s="926">
        <v>17</v>
      </c>
      <c r="O29" s="926">
        <v>156</v>
      </c>
      <c r="P29" s="926">
        <v>190</v>
      </c>
      <c r="Q29" s="926">
        <v>17</v>
      </c>
      <c r="R29" s="926">
        <v>21</v>
      </c>
      <c r="S29" s="926">
        <v>54</v>
      </c>
      <c r="T29" s="926">
        <v>30</v>
      </c>
      <c r="U29" s="926">
        <v>29</v>
      </c>
      <c r="V29" s="926">
        <v>45</v>
      </c>
      <c r="W29" s="926">
        <v>93</v>
      </c>
      <c r="X29" s="926">
        <v>14</v>
      </c>
      <c r="Y29" s="926">
        <v>130</v>
      </c>
      <c r="Z29" s="926">
        <v>45</v>
      </c>
      <c r="AA29" s="926">
        <v>7</v>
      </c>
    </row>
    <row r="30" spans="1:27" ht="15" customHeight="1">
      <c r="A30" s="922"/>
      <c r="B30" s="923" t="s">
        <v>4434</v>
      </c>
      <c r="D30" s="924">
        <v>3186</v>
      </c>
      <c r="E30" s="925">
        <v>77</v>
      </c>
      <c r="F30" s="925">
        <v>1396</v>
      </c>
      <c r="G30" s="925">
        <v>1606</v>
      </c>
      <c r="H30" s="926">
        <v>77</v>
      </c>
      <c r="I30" s="926">
        <v>0</v>
      </c>
      <c r="J30" s="926">
        <v>3</v>
      </c>
      <c r="K30" s="926">
        <v>612</v>
      </c>
      <c r="L30" s="926">
        <v>781</v>
      </c>
      <c r="M30" s="926">
        <v>33</v>
      </c>
      <c r="N30" s="926">
        <v>43</v>
      </c>
      <c r="O30" s="926">
        <v>212</v>
      </c>
      <c r="P30" s="926">
        <v>353</v>
      </c>
      <c r="Q30" s="926">
        <v>29</v>
      </c>
      <c r="R30" s="926">
        <v>44</v>
      </c>
      <c r="S30" s="926">
        <v>90</v>
      </c>
      <c r="T30" s="926">
        <v>80</v>
      </c>
      <c r="U30" s="926">
        <v>78</v>
      </c>
      <c r="V30" s="926">
        <v>102</v>
      </c>
      <c r="W30" s="926">
        <v>153</v>
      </c>
      <c r="X30" s="926">
        <v>16</v>
      </c>
      <c r="Y30" s="926">
        <v>273</v>
      </c>
      <c r="Z30" s="926">
        <v>100</v>
      </c>
      <c r="AA30" s="926">
        <v>107</v>
      </c>
    </row>
    <row r="31" spans="1:27" ht="15" customHeight="1">
      <c r="A31" s="922"/>
      <c r="B31" s="923" t="s">
        <v>4435</v>
      </c>
      <c r="D31" s="924">
        <v>792</v>
      </c>
      <c r="E31" s="925">
        <v>125</v>
      </c>
      <c r="F31" s="925">
        <v>352</v>
      </c>
      <c r="G31" s="925">
        <v>313</v>
      </c>
      <c r="H31" s="926">
        <v>125</v>
      </c>
      <c r="I31" s="926">
        <v>0</v>
      </c>
      <c r="J31" s="926">
        <v>0</v>
      </c>
      <c r="K31" s="926">
        <v>178</v>
      </c>
      <c r="L31" s="926">
        <v>174</v>
      </c>
      <c r="M31" s="926">
        <v>7</v>
      </c>
      <c r="N31" s="926">
        <v>6</v>
      </c>
      <c r="O31" s="926">
        <v>47</v>
      </c>
      <c r="P31" s="926">
        <v>66</v>
      </c>
      <c r="Q31" s="926">
        <v>8</v>
      </c>
      <c r="R31" s="926">
        <v>7</v>
      </c>
      <c r="S31" s="926">
        <v>21</v>
      </c>
      <c r="T31" s="926">
        <v>17</v>
      </c>
      <c r="U31" s="926">
        <v>12</v>
      </c>
      <c r="V31" s="926">
        <v>16</v>
      </c>
      <c r="W31" s="926">
        <v>26</v>
      </c>
      <c r="X31" s="926">
        <v>15</v>
      </c>
      <c r="Y31" s="926">
        <v>45</v>
      </c>
      <c r="Z31" s="926">
        <v>20</v>
      </c>
      <c r="AA31" s="926">
        <v>2</v>
      </c>
    </row>
    <row r="32" spans="1:27" ht="15" customHeight="1">
      <c r="A32" s="922"/>
      <c r="B32" s="923" t="s">
        <v>4436</v>
      </c>
      <c r="D32" s="924">
        <v>431</v>
      </c>
      <c r="E32" s="925">
        <v>59</v>
      </c>
      <c r="F32" s="925">
        <v>196</v>
      </c>
      <c r="G32" s="925">
        <v>164</v>
      </c>
      <c r="H32" s="926">
        <v>59</v>
      </c>
      <c r="I32" s="926">
        <v>0</v>
      </c>
      <c r="J32" s="926">
        <v>0</v>
      </c>
      <c r="K32" s="926">
        <v>96</v>
      </c>
      <c r="L32" s="926">
        <v>100</v>
      </c>
      <c r="M32" s="926">
        <v>11</v>
      </c>
      <c r="N32" s="926">
        <v>2</v>
      </c>
      <c r="O32" s="926">
        <v>22</v>
      </c>
      <c r="P32" s="926">
        <v>25</v>
      </c>
      <c r="Q32" s="926">
        <v>3</v>
      </c>
      <c r="R32" s="926">
        <v>3</v>
      </c>
      <c r="S32" s="926">
        <v>9</v>
      </c>
      <c r="T32" s="926">
        <v>14</v>
      </c>
      <c r="U32" s="926">
        <v>8</v>
      </c>
      <c r="V32" s="926">
        <v>9</v>
      </c>
      <c r="W32" s="926">
        <v>13</v>
      </c>
      <c r="X32" s="926">
        <v>5</v>
      </c>
      <c r="Y32" s="926">
        <v>33</v>
      </c>
      <c r="Z32" s="926">
        <v>7</v>
      </c>
      <c r="AA32" s="926">
        <v>12</v>
      </c>
    </row>
    <row r="33" spans="1:27" ht="15" customHeight="1">
      <c r="A33" s="922"/>
      <c r="B33" s="923" t="s">
        <v>4437</v>
      </c>
      <c r="D33" s="924">
        <v>316</v>
      </c>
      <c r="E33" s="925">
        <v>52</v>
      </c>
      <c r="F33" s="925">
        <v>153</v>
      </c>
      <c r="G33" s="925">
        <v>107</v>
      </c>
      <c r="H33" s="926">
        <v>50</v>
      </c>
      <c r="I33" s="926">
        <v>2</v>
      </c>
      <c r="J33" s="926">
        <v>2</v>
      </c>
      <c r="K33" s="926">
        <v>74</v>
      </c>
      <c r="L33" s="926">
        <v>77</v>
      </c>
      <c r="M33" s="926">
        <v>1</v>
      </c>
      <c r="N33" s="926">
        <v>0</v>
      </c>
      <c r="O33" s="926">
        <v>30</v>
      </c>
      <c r="P33" s="926">
        <v>15</v>
      </c>
      <c r="Q33" s="926">
        <v>0</v>
      </c>
      <c r="R33" s="926">
        <v>0</v>
      </c>
      <c r="S33" s="926">
        <v>4</v>
      </c>
      <c r="T33" s="926">
        <v>6</v>
      </c>
      <c r="U33" s="926">
        <v>6</v>
      </c>
      <c r="V33" s="926">
        <v>7</v>
      </c>
      <c r="W33" s="926">
        <v>7</v>
      </c>
      <c r="X33" s="926">
        <v>4</v>
      </c>
      <c r="Y33" s="926">
        <v>19</v>
      </c>
      <c r="Z33" s="926">
        <v>8</v>
      </c>
      <c r="AA33" s="926">
        <v>4</v>
      </c>
    </row>
    <row r="34" spans="1:27" ht="15" customHeight="1">
      <c r="A34" s="922"/>
      <c r="B34" s="928" t="s">
        <v>4438</v>
      </c>
      <c r="D34" s="924">
        <v>1458</v>
      </c>
      <c r="E34" s="925">
        <v>71</v>
      </c>
      <c r="F34" s="925">
        <v>644</v>
      </c>
      <c r="G34" s="925">
        <v>715</v>
      </c>
      <c r="H34" s="926">
        <v>36</v>
      </c>
      <c r="I34" s="926">
        <v>35</v>
      </c>
      <c r="J34" s="926">
        <v>12</v>
      </c>
      <c r="K34" s="926">
        <v>421</v>
      </c>
      <c r="L34" s="926">
        <v>211</v>
      </c>
      <c r="M34" s="926">
        <v>20</v>
      </c>
      <c r="N34" s="926">
        <v>7</v>
      </c>
      <c r="O34" s="926">
        <v>96</v>
      </c>
      <c r="P34" s="926">
        <v>124</v>
      </c>
      <c r="Q34" s="926">
        <v>4</v>
      </c>
      <c r="R34" s="926">
        <v>16</v>
      </c>
      <c r="S34" s="926">
        <v>62</v>
      </c>
      <c r="T34" s="926">
        <v>39</v>
      </c>
      <c r="U34" s="926">
        <v>15</v>
      </c>
      <c r="V34" s="926">
        <v>13</v>
      </c>
      <c r="W34" s="926">
        <v>46</v>
      </c>
      <c r="X34" s="926">
        <v>3</v>
      </c>
      <c r="Y34" s="926">
        <v>240</v>
      </c>
      <c r="Z34" s="926">
        <v>30</v>
      </c>
      <c r="AA34" s="926">
        <v>28</v>
      </c>
    </row>
    <row r="35" spans="1:27" ht="15.6" customHeight="1">
      <c r="A35" s="922"/>
      <c r="B35" s="928"/>
      <c r="D35" s="929"/>
      <c r="E35" s="930"/>
      <c r="F35" s="930"/>
      <c r="G35" s="930"/>
      <c r="H35" s="931"/>
      <c r="I35" s="931"/>
      <c r="J35" s="931"/>
      <c r="K35" s="931"/>
      <c r="L35" s="931"/>
      <c r="M35" s="931"/>
      <c r="N35" s="931"/>
      <c r="O35" s="931"/>
      <c r="P35" s="931"/>
      <c r="Q35" s="931"/>
      <c r="R35" s="931"/>
      <c r="S35" s="931"/>
      <c r="T35" s="931"/>
      <c r="U35" s="931"/>
      <c r="V35" s="931"/>
      <c r="W35" s="931"/>
      <c r="X35" s="931"/>
      <c r="Y35" s="931"/>
      <c r="Z35" s="931"/>
      <c r="AA35" s="931"/>
    </row>
    <row r="36" spans="1:27" s="918" customFormat="1" ht="15" customHeight="1">
      <c r="A36" s="917" t="s">
        <v>4440</v>
      </c>
      <c r="D36" s="919">
        <f t="shared" ref="D36:AA36" si="2">SUM(D37:D49)</f>
        <v>63716</v>
      </c>
      <c r="E36" s="920">
        <f t="shared" si="2"/>
        <v>1373</v>
      </c>
      <c r="F36" s="920">
        <f t="shared" si="2"/>
        <v>10444</v>
      </c>
      <c r="G36" s="920">
        <f t="shared" si="2"/>
        <v>50552</v>
      </c>
      <c r="H36" s="921">
        <f t="shared" si="2"/>
        <v>1282</v>
      </c>
      <c r="I36" s="921">
        <f t="shared" si="2"/>
        <v>91</v>
      </c>
      <c r="J36" s="921">
        <f t="shared" si="2"/>
        <v>12</v>
      </c>
      <c r="K36" s="921">
        <f t="shared" si="2"/>
        <v>3177</v>
      </c>
      <c r="L36" s="921">
        <f t="shared" si="2"/>
        <v>7255</v>
      </c>
      <c r="M36" s="921">
        <f t="shared" si="2"/>
        <v>197</v>
      </c>
      <c r="N36" s="921">
        <f t="shared" si="2"/>
        <v>466</v>
      </c>
      <c r="O36" s="921">
        <f t="shared" si="2"/>
        <v>1291</v>
      </c>
      <c r="P36" s="921">
        <f t="shared" si="2"/>
        <v>12066</v>
      </c>
      <c r="Q36" s="921">
        <f t="shared" si="2"/>
        <v>1466</v>
      </c>
      <c r="R36" s="921">
        <f t="shared" si="2"/>
        <v>918</v>
      </c>
      <c r="S36" s="921">
        <f t="shared" si="2"/>
        <v>1388</v>
      </c>
      <c r="T36" s="921">
        <f t="shared" si="2"/>
        <v>5214</v>
      </c>
      <c r="U36" s="921">
        <f t="shared" si="2"/>
        <v>3605</v>
      </c>
      <c r="V36" s="921">
        <f t="shared" si="2"/>
        <v>3754</v>
      </c>
      <c r="W36" s="921">
        <f t="shared" si="2"/>
        <v>15409</v>
      </c>
      <c r="X36" s="921">
        <f t="shared" si="2"/>
        <v>374</v>
      </c>
      <c r="Y36" s="921">
        <f t="shared" si="2"/>
        <v>3268</v>
      </c>
      <c r="Z36" s="921">
        <f t="shared" si="2"/>
        <v>1136</v>
      </c>
      <c r="AA36" s="921">
        <f t="shared" si="2"/>
        <v>1347</v>
      </c>
    </row>
    <row r="37" spans="1:27" ht="15" customHeight="1">
      <c r="A37" s="922"/>
      <c r="B37" s="923" t="s">
        <v>4426</v>
      </c>
      <c r="D37" s="924">
        <v>17783</v>
      </c>
      <c r="E37" s="925">
        <v>332</v>
      </c>
      <c r="F37" s="925">
        <v>2422</v>
      </c>
      <c r="G37" s="925">
        <v>14618</v>
      </c>
      <c r="H37" s="926">
        <v>316</v>
      </c>
      <c r="I37" s="926">
        <v>16</v>
      </c>
      <c r="J37" s="926">
        <v>3</v>
      </c>
      <c r="K37" s="931">
        <v>866</v>
      </c>
      <c r="L37" s="931">
        <v>1553</v>
      </c>
      <c r="M37" s="931">
        <v>70</v>
      </c>
      <c r="N37" s="931">
        <v>179</v>
      </c>
      <c r="O37" s="931">
        <v>276</v>
      </c>
      <c r="P37" s="931">
        <v>3272</v>
      </c>
      <c r="Q37" s="932">
        <v>457</v>
      </c>
      <c r="R37" s="931">
        <v>338</v>
      </c>
      <c r="S37" s="931">
        <v>509</v>
      </c>
      <c r="T37" s="931">
        <v>1469</v>
      </c>
      <c r="U37" s="931">
        <v>866</v>
      </c>
      <c r="V37" s="931">
        <v>1361</v>
      </c>
      <c r="W37" s="931">
        <v>4281</v>
      </c>
      <c r="X37" s="931">
        <v>102</v>
      </c>
      <c r="Y37" s="931">
        <v>946</v>
      </c>
      <c r="Z37" s="931">
        <v>492</v>
      </c>
      <c r="AA37" s="931">
        <v>411</v>
      </c>
    </row>
    <row r="38" spans="1:27" ht="15" customHeight="1">
      <c r="A38" s="922"/>
      <c r="B38" s="923" t="s">
        <v>4427</v>
      </c>
      <c r="D38" s="924">
        <v>16010</v>
      </c>
      <c r="E38" s="925">
        <v>274</v>
      </c>
      <c r="F38" s="925">
        <v>2755</v>
      </c>
      <c r="G38" s="925">
        <v>12513</v>
      </c>
      <c r="H38" s="926">
        <v>237</v>
      </c>
      <c r="I38" s="926">
        <v>37</v>
      </c>
      <c r="J38" s="926">
        <v>1</v>
      </c>
      <c r="K38" s="931">
        <v>805</v>
      </c>
      <c r="L38" s="931">
        <v>1949</v>
      </c>
      <c r="M38" s="931">
        <v>43</v>
      </c>
      <c r="N38" s="931">
        <v>83</v>
      </c>
      <c r="O38" s="931">
        <v>387</v>
      </c>
      <c r="P38" s="931">
        <v>3271</v>
      </c>
      <c r="Q38" s="931">
        <v>404</v>
      </c>
      <c r="R38" s="931">
        <v>238</v>
      </c>
      <c r="S38" s="931">
        <v>305</v>
      </c>
      <c r="T38" s="931">
        <v>1306</v>
      </c>
      <c r="U38" s="931">
        <v>979</v>
      </c>
      <c r="V38" s="931">
        <v>874</v>
      </c>
      <c r="W38" s="931">
        <v>3634</v>
      </c>
      <c r="X38" s="931">
        <v>70</v>
      </c>
      <c r="Y38" s="931">
        <v>739</v>
      </c>
      <c r="Z38" s="931">
        <v>180</v>
      </c>
      <c r="AA38" s="931">
        <v>468</v>
      </c>
    </row>
    <row r="39" spans="1:27" ht="15" customHeight="1">
      <c r="A39" s="922"/>
      <c r="B39" s="923" t="s">
        <v>4428</v>
      </c>
      <c r="D39" s="924">
        <v>9176</v>
      </c>
      <c r="E39" s="925">
        <v>176</v>
      </c>
      <c r="F39" s="925">
        <v>1754</v>
      </c>
      <c r="G39" s="925">
        <v>7134</v>
      </c>
      <c r="H39" s="926">
        <v>166</v>
      </c>
      <c r="I39" s="926">
        <v>10</v>
      </c>
      <c r="J39" s="926">
        <v>2</v>
      </c>
      <c r="K39" s="931">
        <v>448</v>
      </c>
      <c r="L39" s="931">
        <v>1304</v>
      </c>
      <c r="M39" s="931">
        <v>23</v>
      </c>
      <c r="N39" s="931">
        <v>51</v>
      </c>
      <c r="O39" s="931">
        <v>220</v>
      </c>
      <c r="P39" s="931">
        <v>1755</v>
      </c>
      <c r="Q39" s="931">
        <v>202</v>
      </c>
      <c r="R39" s="931">
        <v>97</v>
      </c>
      <c r="S39" s="931">
        <v>165</v>
      </c>
      <c r="T39" s="931">
        <v>699</v>
      </c>
      <c r="U39" s="931">
        <v>588</v>
      </c>
      <c r="V39" s="931">
        <v>487</v>
      </c>
      <c r="W39" s="931">
        <v>2215</v>
      </c>
      <c r="X39" s="931">
        <v>66</v>
      </c>
      <c r="Y39" s="931">
        <v>454</v>
      </c>
      <c r="Z39" s="931">
        <v>112</v>
      </c>
      <c r="AA39" s="931">
        <v>112</v>
      </c>
    </row>
    <row r="40" spans="1:27" ht="15" customHeight="1">
      <c r="A40" s="922"/>
      <c r="B40" s="923" t="s">
        <v>4429</v>
      </c>
      <c r="D40" s="924">
        <v>6423</v>
      </c>
      <c r="E40" s="925">
        <v>69</v>
      </c>
      <c r="F40" s="925">
        <v>1007</v>
      </c>
      <c r="G40" s="925">
        <v>5256</v>
      </c>
      <c r="H40" s="926">
        <v>69</v>
      </c>
      <c r="I40" s="926">
        <v>0</v>
      </c>
      <c r="J40" s="926">
        <v>0</v>
      </c>
      <c r="K40" s="931">
        <v>285</v>
      </c>
      <c r="L40" s="931">
        <v>722</v>
      </c>
      <c r="M40" s="931">
        <v>17</v>
      </c>
      <c r="N40" s="931">
        <v>47</v>
      </c>
      <c r="O40" s="931">
        <v>151</v>
      </c>
      <c r="P40" s="931">
        <v>1237</v>
      </c>
      <c r="Q40" s="931">
        <v>151</v>
      </c>
      <c r="R40" s="931">
        <v>79</v>
      </c>
      <c r="S40" s="931">
        <v>104</v>
      </c>
      <c r="T40" s="931">
        <v>656</v>
      </c>
      <c r="U40" s="931">
        <v>430</v>
      </c>
      <c r="V40" s="931">
        <v>297</v>
      </c>
      <c r="W40" s="931">
        <v>1659</v>
      </c>
      <c r="X40" s="931">
        <v>31</v>
      </c>
      <c r="Y40" s="931">
        <v>322</v>
      </c>
      <c r="Z40" s="931">
        <v>75</v>
      </c>
      <c r="AA40" s="931">
        <v>91</v>
      </c>
    </row>
    <row r="41" spans="1:27" ht="15" customHeight="1">
      <c r="A41" s="922"/>
      <c r="B41" s="923" t="s">
        <v>4430</v>
      </c>
      <c r="D41" s="924">
        <v>4860</v>
      </c>
      <c r="E41" s="925">
        <v>22</v>
      </c>
      <c r="F41" s="925">
        <v>730</v>
      </c>
      <c r="G41" s="925">
        <v>3986</v>
      </c>
      <c r="H41" s="926">
        <v>22</v>
      </c>
      <c r="I41" s="926">
        <v>0</v>
      </c>
      <c r="J41" s="926">
        <v>2</v>
      </c>
      <c r="K41" s="931">
        <v>230</v>
      </c>
      <c r="L41" s="931">
        <v>498</v>
      </c>
      <c r="M41" s="931">
        <v>16</v>
      </c>
      <c r="N41" s="931">
        <v>44</v>
      </c>
      <c r="O41" s="931">
        <v>87</v>
      </c>
      <c r="P41" s="931">
        <v>905</v>
      </c>
      <c r="Q41" s="931">
        <v>90</v>
      </c>
      <c r="R41" s="931">
        <v>66</v>
      </c>
      <c r="S41" s="931">
        <v>133</v>
      </c>
      <c r="T41" s="931">
        <v>372</v>
      </c>
      <c r="U41" s="931">
        <v>268</v>
      </c>
      <c r="V41" s="931">
        <v>276</v>
      </c>
      <c r="W41" s="931">
        <v>1322</v>
      </c>
      <c r="X41" s="931">
        <v>20</v>
      </c>
      <c r="Y41" s="931">
        <v>259</v>
      </c>
      <c r="Z41" s="931">
        <v>128</v>
      </c>
      <c r="AA41" s="931">
        <v>122</v>
      </c>
    </row>
    <row r="42" spans="1:27" ht="15" customHeight="1">
      <c r="A42" s="922"/>
      <c r="B42" s="923" t="s">
        <v>4431</v>
      </c>
      <c r="D42" s="924">
        <v>2877</v>
      </c>
      <c r="E42" s="925">
        <v>115</v>
      </c>
      <c r="F42" s="925">
        <v>463</v>
      </c>
      <c r="G42" s="925">
        <v>2264</v>
      </c>
      <c r="H42" s="926">
        <v>109</v>
      </c>
      <c r="I42" s="926">
        <v>6</v>
      </c>
      <c r="J42" s="926">
        <v>0</v>
      </c>
      <c r="K42" s="931">
        <v>157</v>
      </c>
      <c r="L42" s="931">
        <v>306</v>
      </c>
      <c r="M42" s="931">
        <v>9</v>
      </c>
      <c r="N42" s="931">
        <v>14</v>
      </c>
      <c r="O42" s="931">
        <v>55</v>
      </c>
      <c r="P42" s="931">
        <v>566</v>
      </c>
      <c r="Q42" s="931">
        <v>53</v>
      </c>
      <c r="R42" s="931">
        <v>35</v>
      </c>
      <c r="S42" s="931">
        <v>55</v>
      </c>
      <c r="T42" s="931">
        <v>216</v>
      </c>
      <c r="U42" s="931">
        <v>169</v>
      </c>
      <c r="V42" s="931">
        <v>144</v>
      </c>
      <c r="W42" s="931">
        <v>709</v>
      </c>
      <c r="X42" s="931">
        <v>24</v>
      </c>
      <c r="Y42" s="931">
        <v>173</v>
      </c>
      <c r="Z42" s="931">
        <v>42</v>
      </c>
      <c r="AA42" s="931">
        <v>35</v>
      </c>
    </row>
    <row r="43" spans="1:27" ht="15" customHeight="1">
      <c r="A43" s="922"/>
      <c r="B43" s="923" t="s">
        <v>4432</v>
      </c>
      <c r="D43" s="924">
        <v>984</v>
      </c>
      <c r="E43" s="925">
        <v>48</v>
      </c>
      <c r="F43" s="925">
        <v>247</v>
      </c>
      <c r="G43" s="925">
        <v>688</v>
      </c>
      <c r="H43" s="926">
        <v>48</v>
      </c>
      <c r="I43" s="926">
        <v>0</v>
      </c>
      <c r="J43" s="926">
        <v>1</v>
      </c>
      <c r="K43" s="931">
        <v>58</v>
      </c>
      <c r="L43" s="931">
        <v>188</v>
      </c>
      <c r="M43" s="931">
        <v>2</v>
      </c>
      <c r="N43" s="931">
        <v>4</v>
      </c>
      <c r="O43" s="931">
        <v>30</v>
      </c>
      <c r="P43" s="931">
        <v>160</v>
      </c>
      <c r="Q43" s="931">
        <v>13</v>
      </c>
      <c r="R43" s="931">
        <v>7</v>
      </c>
      <c r="S43" s="931">
        <v>8</v>
      </c>
      <c r="T43" s="931">
        <v>66</v>
      </c>
      <c r="U43" s="931">
        <v>66</v>
      </c>
      <c r="V43" s="931">
        <v>36</v>
      </c>
      <c r="W43" s="931">
        <v>236</v>
      </c>
      <c r="X43" s="931">
        <v>9</v>
      </c>
      <c r="Y43" s="931">
        <v>43</v>
      </c>
      <c r="Z43" s="931">
        <v>8</v>
      </c>
      <c r="AA43" s="931">
        <v>1</v>
      </c>
    </row>
    <row r="44" spans="1:27" ht="15" customHeight="1">
      <c r="A44" s="922"/>
      <c r="B44" s="923" t="s">
        <v>4433</v>
      </c>
      <c r="D44" s="924">
        <v>1316</v>
      </c>
      <c r="E44" s="925">
        <v>114</v>
      </c>
      <c r="F44" s="925">
        <v>216</v>
      </c>
      <c r="G44" s="925">
        <v>977</v>
      </c>
      <c r="H44" s="926">
        <v>114</v>
      </c>
      <c r="I44" s="926">
        <v>0</v>
      </c>
      <c r="J44" s="926">
        <v>0</v>
      </c>
      <c r="K44" s="931">
        <v>68</v>
      </c>
      <c r="L44" s="931">
        <v>148</v>
      </c>
      <c r="M44" s="931">
        <v>5</v>
      </c>
      <c r="N44" s="931">
        <v>9</v>
      </c>
      <c r="O44" s="931">
        <v>22</v>
      </c>
      <c r="P44" s="931">
        <v>207</v>
      </c>
      <c r="Q44" s="931">
        <v>28</v>
      </c>
      <c r="R44" s="931">
        <v>10</v>
      </c>
      <c r="S44" s="931">
        <v>24</v>
      </c>
      <c r="T44" s="931">
        <v>88</v>
      </c>
      <c r="U44" s="931">
        <v>49</v>
      </c>
      <c r="V44" s="931">
        <v>72</v>
      </c>
      <c r="W44" s="931">
        <v>362</v>
      </c>
      <c r="X44" s="931">
        <v>16</v>
      </c>
      <c r="Y44" s="931">
        <v>64</v>
      </c>
      <c r="Z44" s="931">
        <v>21</v>
      </c>
      <c r="AA44" s="931">
        <v>9</v>
      </c>
    </row>
    <row r="45" spans="1:27" ht="15" customHeight="1">
      <c r="A45" s="922"/>
      <c r="B45" s="923" t="s">
        <v>4434</v>
      </c>
      <c r="D45" s="924">
        <v>2430</v>
      </c>
      <c r="E45" s="925">
        <v>46</v>
      </c>
      <c r="F45" s="925">
        <v>480</v>
      </c>
      <c r="G45" s="925">
        <v>1833</v>
      </c>
      <c r="H45" s="926">
        <v>46</v>
      </c>
      <c r="I45" s="926">
        <v>0</v>
      </c>
      <c r="J45" s="926">
        <v>0</v>
      </c>
      <c r="K45" s="931">
        <v>147</v>
      </c>
      <c r="L45" s="931">
        <v>333</v>
      </c>
      <c r="M45" s="931">
        <v>6</v>
      </c>
      <c r="N45" s="931">
        <v>25</v>
      </c>
      <c r="O45" s="931">
        <v>35</v>
      </c>
      <c r="P45" s="931">
        <v>418</v>
      </c>
      <c r="Q45" s="931">
        <v>38</v>
      </c>
      <c r="R45" s="931">
        <v>30</v>
      </c>
      <c r="S45" s="931">
        <v>60</v>
      </c>
      <c r="T45" s="931">
        <v>187</v>
      </c>
      <c r="U45" s="931">
        <v>106</v>
      </c>
      <c r="V45" s="931">
        <v>142</v>
      </c>
      <c r="W45" s="931">
        <v>582</v>
      </c>
      <c r="X45" s="931">
        <v>12</v>
      </c>
      <c r="Y45" s="931">
        <v>144</v>
      </c>
      <c r="Z45" s="931">
        <v>48</v>
      </c>
      <c r="AA45" s="931">
        <v>71</v>
      </c>
    </row>
    <row r="46" spans="1:27" ht="15" customHeight="1">
      <c r="A46" s="922"/>
      <c r="B46" s="923" t="s">
        <v>4435</v>
      </c>
      <c r="D46" s="924">
        <v>559</v>
      </c>
      <c r="E46" s="925">
        <v>68</v>
      </c>
      <c r="F46" s="925">
        <v>130</v>
      </c>
      <c r="G46" s="925">
        <v>356</v>
      </c>
      <c r="H46" s="926">
        <v>68</v>
      </c>
      <c r="I46" s="926">
        <v>0</v>
      </c>
      <c r="J46" s="926">
        <v>0</v>
      </c>
      <c r="K46" s="931">
        <v>34</v>
      </c>
      <c r="L46" s="931">
        <v>96</v>
      </c>
      <c r="M46" s="931">
        <v>3</v>
      </c>
      <c r="N46" s="931">
        <v>1</v>
      </c>
      <c r="O46" s="931">
        <v>7</v>
      </c>
      <c r="P46" s="931">
        <v>63</v>
      </c>
      <c r="Q46" s="931">
        <v>10</v>
      </c>
      <c r="R46" s="931">
        <v>2</v>
      </c>
      <c r="S46" s="931">
        <v>7</v>
      </c>
      <c r="T46" s="931">
        <v>29</v>
      </c>
      <c r="U46" s="931">
        <v>25</v>
      </c>
      <c r="V46" s="931">
        <v>13</v>
      </c>
      <c r="W46" s="931">
        <v>140</v>
      </c>
      <c r="X46" s="931">
        <v>13</v>
      </c>
      <c r="Y46" s="931">
        <v>33</v>
      </c>
      <c r="Z46" s="931">
        <v>10</v>
      </c>
      <c r="AA46" s="931">
        <v>5</v>
      </c>
    </row>
    <row r="47" spans="1:27" ht="15" customHeight="1">
      <c r="A47" s="922"/>
      <c r="B47" s="923" t="s">
        <v>4436</v>
      </c>
      <c r="D47" s="924">
        <v>242</v>
      </c>
      <c r="E47" s="925">
        <v>32</v>
      </c>
      <c r="F47" s="925">
        <v>43</v>
      </c>
      <c r="G47" s="925">
        <v>164</v>
      </c>
      <c r="H47" s="926">
        <v>32</v>
      </c>
      <c r="I47" s="926">
        <v>0</v>
      </c>
      <c r="J47" s="926">
        <v>0</v>
      </c>
      <c r="K47" s="931">
        <v>15</v>
      </c>
      <c r="L47" s="931">
        <v>28</v>
      </c>
      <c r="M47" s="931">
        <v>0</v>
      </c>
      <c r="N47" s="931">
        <v>1</v>
      </c>
      <c r="O47" s="931">
        <v>4</v>
      </c>
      <c r="P47" s="931">
        <v>35</v>
      </c>
      <c r="Q47" s="931">
        <v>4</v>
      </c>
      <c r="R47" s="931">
        <v>3</v>
      </c>
      <c r="S47" s="931">
        <v>2</v>
      </c>
      <c r="T47" s="931">
        <v>24</v>
      </c>
      <c r="U47" s="931">
        <v>13</v>
      </c>
      <c r="V47" s="931">
        <v>11</v>
      </c>
      <c r="W47" s="931">
        <v>56</v>
      </c>
      <c r="X47" s="931">
        <v>1</v>
      </c>
      <c r="Y47" s="931">
        <v>9</v>
      </c>
      <c r="Z47" s="931">
        <v>1</v>
      </c>
      <c r="AA47" s="931">
        <v>3</v>
      </c>
    </row>
    <row r="48" spans="1:27" ht="15" customHeight="1">
      <c r="A48" s="922"/>
      <c r="B48" s="923" t="s">
        <v>4437</v>
      </c>
      <c r="D48" s="924">
        <v>193</v>
      </c>
      <c r="E48" s="925">
        <v>33</v>
      </c>
      <c r="F48" s="925">
        <v>64</v>
      </c>
      <c r="G48" s="925">
        <v>91</v>
      </c>
      <c r="H48" s="926">
        <v>32</v>
      </c>
      <c r="I48" s="926">
        <v>1</v>
      </c>
      <c r="J48" s="926">
        <v>0</v>
      </c>
      <c r="K48" s="931">
        <v>11</v>
      </c>
      <c r="L48" s="931">
        <v>53</v>
      </c>
      <c r="M48" s="931">
        <v>0</v>
      </c>
      <c r="N48" s="931">
        <v>0</v>
      </c>
      <c r="O48" s="931">
        <v>4</v>
      </c>
      <c r="P48" s="931">
        <v>27</v>
      </c>
      <c r="Q48" s="931">
        <v>2</v>
      </c>
      <c r="R48" s="931">
        <v>0</v>
      </c>
      <c r="S48" s="931">
        <v>0</v>
      </c>
      <c r="T48" s="931">
        <v>6</v>
      </c>
      <c r="U48" s="931">
        <v>3</v>
      </c>
      <c r="V48" s="931">
        <v>10</v>
      </c>
      <c r="W48" s="931">
        <v>27</v>
      </c>
      <c r="X48" s="931">
        <v>4</v>
      </c>
      <c r="Y48" s="931">
        <v>6</v>
      </c>
      <c r="Z48" s="931">
        <v>2</v>
      </c>
      <c r="AA48" s="931">
        <v>5</v>
      </c>
    </row>
    <row r="49" spans="1:27" ht="15" customHeight="1">
      <c r="A49" s="922"/>
      <c r="B49" s="928" t="s">
        <v>4438</v>
      </c>
      <c r="D49" s="924">
        <v>863</v>
      </c>
      <c r="E49" s="925">
        <v>44</v>
      </c>
      <c r="F49" s="925">
        <v>133</v>
      </c>
      <c r="G49" s="925">
        <v>672</v>
      </c>
      <c r="H49" s="926">
        <v>23</v>
      </c>
      <c r="I49" s="926">
        <v>21</v>
      </c>
      <c r="J49" s="926">
        <v>3</v>
      </c>
      <c r="K49" s="931">
        <v>53</v>
      </c>
      <c r="L49" s="931">
        <v>77</v>
      </c>
      <c r="M49" s="931">
        <v>3</v>
      </c>
      <c r="N49" s="931">
        <v>8</v>
      </c>
      <c r="O49" s="931">
        <v>13</v>
      </c>
      <c r="P49" s="931">
        <v>150</v>
      </c>
      <c r="Q49" s="931">
        <v>14</v>
      </c>
      <c r="R49" s="931">
        <v>13</v>
      </c>
      <c r="S49" s="931">
        <v>16</v>
      </c>
      <c r="T49" s="931">
        <v>96</v>
      </c>
      <c r="U49" s="931">
        <v>43</v>
      </c>
      <c r="V49" s="931">
        <v>31</v>
      </c>
      <c r="W49" s="931">
        <v>186</v>
      </c>
      <c r="X49" s="931">
        <v>6</v>
      </c>
      <c r="Y49" s="931">
        <v>76</v>
      </c>
      <c r="Z49" s="931">
        <v>17</v>
      </c>
      <c r="AA49" s="931">
        <v>14</v>
      </c>
    </row>
    <row r="50" spans="1:27" ht="9.6" customHeight="1">
      <c r="A50" s="933"/>
      <c r="B50" s="933"/>
      <c r="C50" s="933"/>
      <c r="D50" s="934"/>
      <c r="E50" s="933"/>
      <c r="F50" s="933"/>
      <c r="G50" s="933"/>
      <c r="H50" s="933"/>
      <c r="I50" s="933"/>
      <c r="J50" s="933"/>
      <c r="K50" s="933"/>
      <c r="L50" s="933"/>
      <c r="M50" s="933"/>
      <c r="N50" s="933"/>
      <c r="O50" s="933"/>
      <c r="P50" s="933"/>
      <c r="Q50" s="933"/>
      <c r="R50" s="933"/>
      <c r="S50" s="933"/>
      <c r="T50" s="933"/>
      <c r="U50" s="933"/>
      <c r="V50" s="933"/>
      <c r="W50" s="933"/>
      <c r="X50" s="933"/>
      <c r="Y50" s="933"/>
      <c r="Z50" s="933"/>
      <c r="AA50" s="933"/>
    </row>
  </sheetData>
  <mergeCells count="25">
    <mergeCell ref="AA3:AA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3:C4"/>
    <mergeCell ref="D3:D4"/>
    <mergeCell ref="E3:E4"/>
    <mergeCell ref="F3:F4"/>
    <mergeCell ref="G3:G4"/>
    <mergeCell ref="H3:H4"/>
  </mergeCells>
  <phoneticPr fontId="2"/>
  <pageMargins left="0.39370078740157483" right="0.39370078740157483" top="0.78740157480314965" bottom="0.78740157480314965" header="0.51181102362204722" footer="0.51181102362204722"/>
  <pageSetup paperSize="9" scale="99" firstPageNumber="139" orientation="portrait" useFirstPageNumber="1" horizontalDpi="300" verticalDpi="300" r:id="rId1"/>
  <headerFooter alignWithMargins="0">
    <oddFooter>&amp;C
&amp;"ＭＳ 明朝,標準"－&amp;P－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zoomScaleNormal="100" zoomScaleSheetLayoutView="100" workbookViewId="0">
      <selection activeCell="J34" sqref="J34"/>
    </sheetView>
  </sheetViews>
  <sheetFormatPr defaultRowHeight="11.25"/>
  <cols>
    <col min="1" max="1" width="2.625" style="903" customWidth="1"/>
    <col min="2" max="2" width="7.125" style="909" customWidth="1"/>
    <col min="3" max="3" width="2.625" style="903" customWidth="1"/>
    <col min="4" max="4" width="11.5" style="903" customWidth="1"/>
    <col min="5" max="14" width="10.625" style="903" customWidth="1"/>
    <col min="15" max="15" width="8.5" style="903" customWidth="1"/>
    <col min="16" max="16" width="9.25" style="903" customWidth="1"/>
    <col min="17" max="18" width="8.25" style="903" customWidth="1"/>
    <col min="19" max="256" width="9" style="903"/>
    <col min="257" max="257" width="2.625" style="903" customWidth="1"/>
    <col min="258" max="258" width="7.125" style="903" customWidth="1"/>
    <col min="259" max="259" width="2.625" style="903" customWidth="1"/>
    <col min="260" max="260" width="11.5" style="903" customWidth="1"/>
    <col min="261" max="270" width="10.625" style="903" customWidth="1"/>
    <col min="271" max="271" width="8.5" style="903" customWidth="1"/>
    <col min="272" max="272" width="9.25" style="903" customWidth="1"/>
    <col min="273" max="274" width="8.25" style="903" customWidth="1"/>
    <col min="275" max="512" width="9" style="903"/>
    <col min="513" max="513" width="2.625" style="903" customWidth="1"/>
    <col min="514" max="514" width="7.125" style="903" customWidth="1"/>
    <col min="515" max="515" width="2.625" style="903" customWidth="1"/>
    <col min="516" max="516" width="11.5" style="903" customWidth="1"/>
    <col min="517" max="526" width="10.625" style="903" customWidth="1"/>
    <col min="527" max="527" width="8.5" style="903" customWidth="1"/>
    <col min="528" max="528" width="9.25" style="903" customWidth="1"/>
    <col min="529" max="530" width="8.25" style="903" customWidth="1"/>
    <col min="531" max="768" width="9" style="903"/>
    <col min="769" max="769" width="2.625" style="903" customWidth="1"/>
    <col min="770" max="770" width="7.125" style="903" customWidth="1"/>
    <col min="771" max="771" width="2.625" style="903" customWidth="1"/>
    <col min="772" max="772" width="11.5" style="903" customWidth="1"/>
    <col min="773" max="782" width="10.625" style="903" customWidth="1"/>
    <col min="783" max="783" width="8.5" style="903" customWidth="1"/>
    <col min="784" max="784" width="9.25" style="903" customWidth="1"/>
    <col min="785" max="786" width="8.25" style="903" customWidth="1"/>
    <col min="787" max="1024" width="9" style="903"/>
    <col min="1025" max="1025" width="2.625" style="903" customWidth="1"/>
    <col min="1026" max="1026" width="7.125" style="903" customWidth="1"/>
    <col min="1027" max="1027" width="2.625" style="903" customWidth="1"/>
    <col min="1028" max="1028" width="11.5" style="903" customWidth="1"/>
    <col min="1029" max="1038" width="10.625" style="903" customWidth="1"/>
    <col min="1039" max="1039" width="8.5" style="903" customWidth="1"/>
    <col min="1040" max="1040" width="9.25" style="903" customWidth="1"/>
    <col min="1041" max="1042" width="8.25" style="903" customWidth="1"/>
    <col min="1043" max="1280" width="9" style="903"/>
    <col min="1281" max="1281" width="2.625" style="903" customWidth="1"/>
    <col min="1282" max="1282" width="7.125" style="903" customWidth="1"/>
    <col min="1283" max="1283" width="2.625" style="903" customWidth="1"/>
    <col min="1284" max="1284" width="11.5" style="903" customWidth="1"/>
    <col min="1285" max="1294" width="10.625" style="903" customWidth="1"/>
    <col min="1295" max="1295" width="8.5" style="903" customWidth="1"/>
    <col min="1296" max="1296" width="9.25" style="903" customWidth="1"/>
    <col min="1297" max="1298" width="8.25" style="903" customWidth="1"/>
    <col min="1299" max="1536" width="9" style="903"/>
    <col min="1537" max="1537" width="2.625" style="903" customWidth="1"/>
    <col min="1538" max="1538" width="7.125" style="903" customWidth="1"/>
    <col min="1539" max="1539" width="2.625" style="903" customWidth="1"/>
    <col min="1540" max="1540" width="11.5" style="903" customWidth="1"/>
    <col min="1541" max="1550" width="10.625" style="903" customWidth="1"/>
    <col min="1551" max="1551" width="8.5" style="903" customWidth="1"/>
    <col min="1552" max="1552" width="9.25" style="903" customWidth="1"/>
    <col min="1553" max="1554" width="8.25" style="903" customWidth="1"/>
    <col min="1555" max="1792" width="9" style="903"/>
    <col min="1793" max="1793" width="2.625" style="903" customWidth="1"/>
    <col min="1794" max="1794" width="7.125" style="903" customWidth="1"/>
    <col min="1795" max="1795" width="2.625" style="903" customWidth="1"/>
    <col min="1796" max="1796" width="11.5" style="903" customWidth="1"/>
    <col min="1797" max="1806" width="10.625" style="903" customWidth="1"/>
    <col min="1807" max="1807" width="8.5" style="903" customWidth="1"/>
    <col min="1808" max="1808" width="9.25" style="903" customWidth="1"/>
    <col min="1809" max="1810" width="8.25" style="903" customWidth="1"/>
    <col min="1811" max="2048" width="9" style="903"/>
    <col min="2049" max="2049" width="2.625" style="903" customWidth="1"/>
    <col min="2050" max="2050" width="7.125" style="903" customWidth="1"/>
    <col min="2051" max="2051" width="2.625" style="903" customWidth="1"/>
    <col min="2052" max="2052" width="11.5" style="903" customWidth="1"/>
    <col min="2053" max="2062" width="10.625" style="903" customWidth="1"/>
    <col min="2063" max="2063" width="8.5" style="903" customWidth="1"/>
    <col min="2064" max="2064" width="9.25" style="903" customWidth="1"/>
    <col min="2065" max="2066" width="8.25" style="903" customWidth="1"/>
    <col min="2067" max="2304" width="9" style="903"/>
    <col min="2305" max="2305" width="2.625" style="903" customWidth="1"/>
    <col min="2306" max="2306" width="7.125" style="903" customWidth="1"/>
    <col min="2307" max="2307" width="2.625" style="903" customWidth="1"/>
    <col min="2308" max="2308" width="11.5" style="903" customWidth="1"/>
    <col min="2309" max="2318" width="10.625" style="903" customWidth="1"/>
    <col min="2319" max="2319" width="8.5" style="903" customWidth="1"/>
    <col min="2320" max="2320" width="9.25" style="903" customWidth="1"/>
    <col min="2321" max="2322" width="8.25" style="903" customWidth="1"/>
    <col min="2323" max="2560" width="9" style="903"/>
    <col min="2561" max="2561" width="2.625" style="903" customWidth="1"/>
    <col min="2562" max="2562" width="7.125" style="903" customWidth="1"/>
    <col min="2563" max="2563" width="2.625" style="903" customWidth="1"/>
    <col min="2564" max="2564" width="11.5" style="903" customWidth="1"/>
    <col min="2565" max="2574" width="10.625" style="903" customWidth="1"/>
    <col min="2575" max="2575" width="8.5" style="903" customWidth="1"/>
    <col min="2576" max="2576" width="9.25" style="903" customWidth="1"/>
    <col min="2577" max="2578" width="8.25" style="903" customWidth="1"/>
    <col min="2579" max="2816" width="9" style="903"/>
    <col min="2817" max="2817" width="2.625" style="903" customWidth="1"/>
    <col min="2818" max="2818" width="7.125" style="903" customWidth="1"/>
    <col min="2819" max="2819" width="2.625" style="903" customWidth="1"/>
    <col min="2820" max="2820" width="11.5" style="903" customWidth="1"/>
    <col min="2821" max="2830" width="10.625" style="903" customWidth="1"/>
    <col min="2831" max="2831" width="8.5" style="903" customWidth="1"/>
    <col min="2832" max="2832" width="9.25" style="903" customWidth="1"/>
    <col min="2833" max="2834" width="8.25" style="903" customWidth="1"/>
    <col min="2835" max="3072" width="9" style="903"/>
    <col min="3073" max="3073" width="2.625" style="903" customWidth="1"/>
    <col min="3074" max="3074" width="7.125" style="903" customWidth="1"/>
    <col min="3075" max="3075" width="2.625" style="903" customWidth="1"/>
    <col min="3076" max="3076" width="11.5" style="903" customWidth="1"/>
    <col min="3077" max="3086" width="10.625" style="903" customWidth="1"/>
    <col min="3087" max="3087" width="8.5" style="903" customWidth="1"/>
    <col min="3088" max="3088" width="9.25" style="903" customWidth="1"/>
    <col min="3089" max="3090" width="8.25" style="903" customWidth="1"/>
    <col min="3091" max="3328" width="9" style="903"/>
    <col min="3329" max="3329" width="2.625" style="903" customWidth="1"/>
    <col min="3330" max="3330" width="7.125" style="903" customWidth="1"/>
    <col min="3331" max="3331" width="2.625" style="903" customWidth="1"/>
    <col min="3332" max="3332" width="11.5" style="903" customWidth="1"/>
    <col min="3333" max="3342" width="10.625" style="903" customWidth="1"/>
    <col min="3343" max="3343" width="8.5" style="903" customWidth="1"/>
    <col min="3344" max="3344" width="9.25" style="903" customWidth="1"/>
    <col min="3345" max="3346" width="8.25" style="903" customWidth="1"/>
    <col min="3347" max="3584" width="9" style="903"/>
    <col min="3585" max="3585" width="2.625" style="903" customWidth="1"/>
    <col min="3586" max="3586" width="7.125" style="903" customWidth="1"/>
    <col min="3587" max="3587" width="2.625" style="903" customWidth="1"/>
    <col min="3588" max="3588" width="11.5" style="903" customWidth="1"/>
    <col min="3589" max="3598" width="10.625" style="903" customWidth="1"/>
    <col min="3599" max="3599" width="8.5" style="903" customWidth="1"/>
    <col min="3600" max="3600" width="9.25" style="903" customWidth="1"/>
    <col min="3601" max="3602" width="8.25" style="903" customWidth="1"/>
    <col min="3603" max="3840" width="9" style="903"/>
    <col min="3841" max="3841" width="2.625" style="903" customWidth="1"/>
    <col min="3842" max="3842" width="7.125" style="903" customWidth="1"/>
    <col min="3843" max="3843" width="2.625" style="903" customWidth="1"/>
    <col min="3844" max="3844" width="11.5" style="903" customWidth="1"/>
    <col min="3845" max="3854" width="10.625" style="903" customWidth="1"/>
    <col min="3855" max="3855" width="8.5" style="903" customWidth="1"/>
    <col min="3856" max="3856" width="9.25" style="903" customWidth="1"/>
    <col min="3857" max="3858" width="8.25" style="903" customWidth="1"/>
    <col min="3859" max="4096" width="9" style="903"/>
    <col min="4097" max="4097" width="2.625" style="903" customWidth="1"/>
    <col min="4098" max="4098" width="7.125" style="903" customWidth="1"/>
    <col min="4099" max="4099" width="2.625" style="903" customWidth="1"/>
    <col min="4100" max="4100" width="11.5" style="903" customWidth="1"/>
    <col min="4101" max="4110" width="10.625" style="903" customWidth="1"/>
    <col min="4111" max="4111" width="8.5" style="903" customWidth="1"/>
    <col min="4112" max="4112" width="9.25" style="903" customWidth="1"/>
    <col min="4113" max="4114" width="8.25" style="903" customWidth="1"/>
    <col min="4115" max="4352" width="9" style="903"/>
    <col min="4353" max="4353" width="2.625" style="903" customWidth="1"/>
    <col min="4354" max="4354" width="7.125" style="903" customWidth="1"/>
    <col min="4355" max="4355" width="2.625" style="903" customWidth="1"/>
    <col min="4356" max="4356" width="11.5" style="903" customWidth="1"/>
    <col min="4357" max="4366" width="10.625" style="903" customWidth="1"/>
    <col min="4367" max="4367" width="8.5" style="903" customWidth="1"/>
    <col min="4368" max="4368" width="9.25" style="903" customWidth="1"/>
    <col min="4369" max="4370" width="8.25" style="903" customWidth="1"/>
    <col min="4371" max="4608" width="9" style="903"/>
    <col min="4609" max="4609" width="2.625" style="903" customWidth="1"/>
    <col min="4610" max="4610" width="7.125" style="903" customWidth="1"/>
    <col min="4611" max="4611" width="2.625" style="903" customWidth="1"/>
    <col min="4612" max="4612" width="11.5" style="903" customWidth="1"/>
    <col min="4613" max="4622" width="10.625" style="903" customWidth="1"/>
    <col min="4623" max="4623" width="8.5" style="903" customWidth="1"/>
    <col min="4624" max="4624" width="9.25" style="903" customWidth="1"/>
    <col min="4625" max="4626" width="8.25" style="903" customWidth="1"/>
    <col min="4627" max="4864" width="9" style="903"/>
    <col min="4865" max="4865" width="2.625" style="903" customWidth="1"/>
    <col min="4866" max="4866" width="7.125" style="903" customWidth="1"/>
    <col min="4867" max="4867" width="2.625" style="903" customWidth="1"/>
    <col min="4868" max="4868" width="11.5" style="903" customWidth="1"/>
    <col min="4869" max="4878" width="10.625" style="903" customWidth="1"/>
    <col min="4879" max="4879" width="8.5" style="903" customWidth="1"/>
    <col min="4880" max="4880" width="9.25" style="903" customWidth="1"/>
    <col min="4881" max="4882" width="8.25" style="903" customWidth="1"/>
    <col min="4883" max="5120" width="9" style="903"/>
    <col min="5121" max="5121" width="2.625" style="903" customWidth="1"/>
    <col min="5122" max="5122" width="7.125" style="903" customWidth="1"/>
    <col min="5123" max="5123" width="2.625" style="903" customWidth="1"/>
    <col min="5124" max="5124" width="11.5" style="903" customWidth="1"/>
    <col min="5125" max="5134" width="10.625" style="903" customWidth="1"/>
    <col min="5135" max="5135" width="8.5" style="903" customWidth="1"/>
    <col min="5136" max="5136" width="9.25" style="903" customWidth="1"/>
    <col min="5137" max="5138" width="8.25" style="903" customWidth="1"/>
    <col min="5139" max="5376" width="9" style="903"/>
    <col min="5377" max="5377" width="2.625" style="903" customWidth="1"/>
    <col min="5378" max="5378" width="7.125" style="903" customWidth="1"/>
    <col min="5379" max="5379" width="2.625" style="903" customWidth="1"/>
    <col min="5380" max="5380" width="11.5" style="903" customWidth="1"/>
    <col min="5381" max="5390" width="10.625" style="903" customWidth="1"/>
    <col min="5391" max="5391" width="8.5" style="903" customWidth="1"/>
    <col min="5392" max="5392" width="9.25" style="903" customWidth="1"/>
    <col min="5393" max="5394" width="8.25" style="903" customWidth="1"/>
    <col min="5395" max="5632" width="9" style="903"/>
    <col min="5633" max="5633" width="2.625" style="903" customWidth="1"/>
    <col min="5634" max="5634" width="7.125" style="903" customWidth="1"/>
    <col min="5635" max="5635" width="2.625" style="903" customWidth="1"/>
    <col min="5636" max="5636" width="11.5" style="903" customWidth="1"/>
    <col min="5637" max="5646" width="10.625" style="903" customWidth="1"/>
    <col min="5647" max="5647" width="8.5" style="903" customWidth="1"/>
    <col min="5648" max="5648" width="9.25" style="903" customWidth="1"/>
    <col min="5649" max="5650" width="8.25" style="903" customWidth="1"/>
    <col min="5651" max="5888" width="9" style="903"/>
    <col min="5889" max="5889" width="2.625" style="903" customWidth="1"/>
    <col min="5890" max="5890" width="7.125" style="903" customWidth="1"/>
    <col min="5891" max="5891" width="2.625" style="903" customWidth="1"/>
    <col min="5892" max="5892" width="11.5" style="903" customWidth="1"/>
    <col min="5893" max="5902" width="10.625" style="903" customWidth="1"/>
    <col min="5903" max="5903" width="8.5" style="903" customWidth="1"/>
    <col min="5904" max="5904" width="9.25" style="903" customWidth="1"/>
    <col min="5905" max="5906" width="8.25" style="903" customWidth="1"/>
    <col min="5907" max="6144" width="9" style="903"/>
    <col min="6145" max="6145" width="2.625" style="903" customWidth="1"/>
    <col min="6146" max="6146" width="7.125" style="903" customWidth="1"/>
    <col min="6147" max="6147" width="2.625" style="903" customWidth="1"/>
    <col min="6148" max="6148" width="11.5" style="903" customWidth="1"/>
    <col min="6149" max="6158" width="10.625" style="903" customWidth="1"/>
    <col min="6159" max="6159" width="8.5" style="903" customWidth="1"/>
    <col min="6160" max="6160" width="9.25" style="903" customWidth="1"/>
    <col min="6161" max="6162" width="8.25" style="903" customWidth="1"/>
    <col min="6163" max="6400" width="9" style="903"/>
    <col min="6401" max="6401" width="2.625" style="903" customWidth="1"/>
    <col min="6402" max="6402" width="7.125" style="903" customWidth="1"/>
    <col min="6403" max="6403" width="2.625" style="903" customWidth="1"/>
    <col min="6404" max="6404" width="11.5" style="903" customWidth="1"/>
    <col min="6405" max="6414" width="10.625" style="903" customWidth="1"/>
    <col min="6415" max="6415" width="8.5" style="903" customWidth="1"/>
    <col min="6416" max="6416" width="9.25" style="903" customWidth="1"/>
    <col min="6417" max="6418" width="8.25" style="903" customWidth="1"/>
    <col min="6419" max="6656" width="9" style="903"/>
    <col min="6657" max="6657" width="2.625" style="903" customWidth="1"/>
    <col min="6658" max="6658" width="7.125" style="903" customWidth="1"/>
    <col min="6659" max="6659" width="2.625" style="903" customWidth="1"/>
    <col min="6660" max="6660" width="11.5" style="903" customWidth="1"/>
    <col min="6661" max="6670" width="10.625" style="903" customWidth="1"/>
    <col min="6671" max="6671" width="8.5" style="903" customWidth="1"/>
    <col min="6672" max="6672" width="9.25" style="903" customWidth="1"/>
    <col min="6673" max="6674" width="8.25" style="903" customWidth="1"/>
    <col min="6675" max="6912" width="9" style="903"/>
    <col min="6913" max="6913" width="2.625" style="903" customWidth="1"/>
    <col min="6914" max="6914" width="7.125" style="903" customWidth="1"/>
    <col min="6915" max="6915" width="2.625" style="903" customWidth="1"/>
    <col min="6916" max="6916" width="11.5" style="903" customWidth="1"/>
    <col min="6917" max="6926" width="10.625" style="903" customWidth="1"/>
    <col min="6927" max="6927" width="8.5" style="903" customWidth="1"/>
    <col min="6928" max="6928" width="9.25" style="903" customWidth="1"/>
    <col min="6929" max="6930" width="8.25" style="903" customWidth="1"/>
    <col min="6931" max="7168" width="9" style="903"/>
    <col min="7169" max="7169" width="2.625" style="903" customWidth="1"/>
    <col min="7170" max="7170" width="7.125" style="903" customWidth="1"/>
    <col min="7171" max="7171" width="2.625" style="903" customWidth="1"/>
    <col min="7172" max="7172" width="11.5" style="903" customWidth="1"/>
    <col min="7173" max="7182" width="10.625" style="903" customWidth="1"/>
    <col min="7183" max="7183" width="8.5" style="903" customWidth="1"/>
    <col min="7184" max="7184" width="9.25" style="903" customWidth="1"/>
    <col min="7185" max="7186" width="8.25" style="903" customWidth="1"/>
    <col min="7187" max="7424" width="9" style="903"/>
    <col min="7425" max="7425" width="2.625" style="903" customWidth="1"/>
    <col min="7426" max="7426" width="7.125" style="903" customWidth="1"/>
    <col min="7427" max="7427" width="2.625" style="903" customWidth="1"/>
    <col min="7428" max="7428" width="11.5" style="903" customWidth="1"/>
    <col min="7429" max="7438" width="10.625" style="903" customWidth="1"/>
    <col min="7439" max="7439" width="8.5" style="903" customWidth="1"/>
    <col min="7440" max="7440" width="9.25" style="903" customWidth="1"/>
    <col min="7441" max="7442" width="8.25" style="903" customWidth="1"/>
    <col min="7443" max="7680" width="9" style="903"/>
    <col min="7681" max="7681" width="2.625" style="903" customWidth="1"/>
    <col min="7682" max="7682" width="7.125" style="903" customWidth="1"/>
    <col min="7683" max="7683" width="2.625" style="903" customWidth="1"/>
    <col min="7684" max="7684" width="11.5" style="903" customWidth="1"/>
    <col min="7685" max="7694" width="10.625" style="903" customWidth="1"/>
    <col min="7695" max="7695" width="8.5" style="903" customWidth="1"/>
    <col min="7696" max="7696" width="9.25" style="903" customWidth="1"/>
    <col min="7697" max="7698" width="8.25" style="903" customWidth="1"/>
    <col min="7699" max="7936" width="9" style="903"/>
    <col min="7937" max="7937" width="2.625" style="903" customWidth="1"/>
    <col min="7938" max="7938" width="7.125" style="903" customWidth="1"/>
    <col min="7939" max="7939" width="2.625" style="903" customWidth="1"/>
    <col min="7940" max="7940" width="11.5" style="903" customWidth="1"/>
    <col min="7941" max="7950" width="10.625" style="903" customWidth="1"/>
    <col min="7951" max="7951" width="8.5" style="903" customWidth="1"/>
    <col min="7952" max="7952" width="9.25" style="903" customWidth="1"/>
    <col min="7953" max="7954" width="8.25" style="903" customWidth="1"/>
    <col min="7955" max="8192" width="9" style="903"/>
    <col min="8193" max="8193" width="2.625" style="903" customWidth="1"/>
    <col min="8194" max="8194" width="7.125" style="903" customWidth="1"/>
    <col min="8195" max="8195" width="2.625" style="903" customWidth="1"/>
    <col min="8196" max="8196" width="11.5" style="903" customWidth="1"/>
    <col min="8197" max="8206" width="10.625" style="903" customWidth="1"/>
    <col min="8207" max="8207" width="8.5" style="903" customWidth="1"/>
    <col min="8208" max="8208" width="9.25" style="903" customWidth="1"/>
    <col min="8209" max="8210" width="8.25" style="903" customWidth="1"/>
    <col min="8211" max="8448" width="9" style="903"/>
    <col min="8449" max="8449" width="2.625" style="903" customWidth="1"/>
    <col min="8450" max="8450" width="7.125" style="903" customWidth="1"/>
    <col min="8451" max="8451" width="2.625" style="903" customWidth="1"/>
    <col min="8452" max="8452" width="11.5" style="903" customWidth="1"/>
    <col min="8453" max="8462" width="10.625" style="903" customWidth="1"/>
    <col min="8463" max="8463" width="8.5" style="903" customWidth="1"/>
    <col min="8464" max="8464" width="9.25" style="903" customWidth="1"/>
    <col min="8465" max="8466" width="8.25" style="903" customWidth="1"/>
    <col min="8467" max="8704" width="9" style="903"/>
    <col min="8705" max="8705" width="2.625" style="903" customWidth="1"/>
    <col min="8706" max="8706" width="7.125" style="903" customWidth="1"/>
    <col min="8707" max="8707" width="2.625" style="903" customWidth="1"/>
    <col min="8708" max="8708" width="11.5" style="903" customWidth="1"/>
    <col min="8709" max="8718" width="10.625" style="903" customWidth="1"/>
    <col min="8719" max="8719" width="8.5" style="903" customWidth="1"/>
    <col min="8720" max="8720" width="9.25" style="903" customWidth="1"/>
    <col min="8721" max="8722" width="8.25" style="903" customWidth="1"/>
    <col min="8723" max="8960" width="9" style="903"/>
    <col min="8961" max="8961" width="2.625" style="903" customWidth="1"/>
    <col min="8962" max="8962" width="7.125" style="903" customWidth="1"/>
    <col min="8963" max="8963" width="2.625" style="903" customWidth="1"/>
    <col min="8964" max="8964" width="11.5" style="903" customWidth="1"/>
    <col min="8965" max="8974" width="10.625" style="903" customWidth="1"/>
    <col min="8975" max="8975" width="8.5" style="903" customWidth="1"/>
    <col min="8976" max="8976" width="9.25" style="903" customWidth="1"/>
    <col min="8977" max="8978" width="8.25" style="903" customWidth="1"/>
    <col min="8979" max="9216" width="9" style="903"/>
    <col min="9217" max="9217" width="2.625" style="903" customWidth="1"/>
    <col min="9218" max="9218" width="7.125" style="903" customWidth="1"/>
    <col min="9219" max="9219" width="2.625" style="903" customWidth="1"/>
    <col min="9220" max="9220" width="11.5" style="903" customWidth="1"/>
    <col min="9221" max="9230" width="10.625" style="903" customWidth="1"/>
    <col min="9231" max="9231" width="8.5" style="903" customWidth="1"/>
    <col min="9232" max="9232" width="9.25" style="903" customWidth="1"/>
    <col min="9233" max="9234" width="8.25" style="903" customWidth="1"/>
    <col min="9235" max="9472" width="9" style="903"/>
    <col min="9473" max="9473" width="2.625" style="903" customWidth="1"/>
    <col min="9474" max="9474" width="7.125" style="903" customWidth="1"/>
    <col min="9475" max="9475" width="2.625" style="903" customWidth="1"/>
    <col min="9476" max="9476" width="11.5" style="903" customWidth="1"/>
    <col min="9477" max="9486" width="10.625" style="903" customWidth="1"/>
    <col min="9487" max="9487" width="8.5" style="903" customWidth="1"/>
    <col min="9488" max="9488" width="9.25" style="903" customWidth="1"/>
    <col min="9489" max="9490" width="8.25" style="903" customWidth="1"/>
    <col min="9491" max="9728" width="9" style="903"/>
    <col min="9729" max="9729" width="2.625" style="903" customWidth="1"/>
    <col min="9730" max="9730" width="7.125" style="903" customWidth="1"/>
    <col min="9731" max="9731" width="2.625" style="903" customWidth="1"/>
    <col min="9732" max="9732" width="11.5" style="903" customWidth="1"/>
    <col min="9733" max="9742" width="10.625" style="903" customWidth="1"/>
    <col min="9743" max="9743" width="8.5" style="903" customWidth="1"/>
    <col min="9744" max="9744" width="9.25" style="903" customWidth="1"/>
    <col min="9745" max="9746" width="8.25" style="903" customWidth="1"/>
    <col min="9747" max="9984" width="9" style="903"/>
    <col min="9985" max="9985" width="2.625" style="903" customWidth="1"/>
    <col min="9986" max="9986" width="7.125" style="903" customWidth="1"/>
    <col min="9987" max="9987" width="2.625" style="903" customWidth="1"/>
    <col min="9988" max="9988" width="11.5" style="903" customWidth="1"/>
    <col min="9989" max="9998" width="10.625" style="903" customWidth="1"/>
    <col min="9999" max="9999" width="8.5" style="903" customWidth="1"/>
    <col min="10000" max="10000" width="9.25" style="903" customWidth="1"/>
    <col min="10001" max="10002" width="8.25" style="903" customWidth="1"/>
    <col min="10003" max="10240" width="9" style="903"/>
    <col min="10241" max="10241" width="2.625" style="903" customWidth="1"/>
    <col min="10242" max="10242" width="7.125" style="903" customWidth="1"/>
    <col min="10243" max="10243" width="2.625" style="903" customWidth="1"/>
    <col min="10244" max="10244" width="11.5" style="903" customWidth="1"/>
    <col min="10245" max="10254" width="10.625" style="903" customWidth="1"/>
    <col min="10255" max="10255" width="8.5" style="903" customWidth="1"/>
    <col min="10256" max="10256" width="9.25" style="903" customWidth="1"/>
    <col min="10257" max="10258" width="8.25" style="903" customWidth="1"/>
    <col min="10259" max="10496" width="9" style="903"/>
    <col min="10497" max="10497" width="2.625" style="903" customWidth="1"/>
    <col min="10498" max="10498" width="7.125" style="903" customWidth="1"/>
    <col min="10499" max="10499" width="2.625" style="903" customWidth="1"/>
    <col min="10500" max="10500" width="11.5" style="903" customWidth="1"/>
    <col min="10501" max="10510" width="10.625" style="903" customWidth="1"/>
    <col min="10511" max="10511" width="8.5" style="903" customWidth="1"/>
    <col min="10512" max="10512" width="9.25" style="903" customWidth="1"/>
    <col min="10513" max="10514" width="8.25" style="903" customWidth="1"/>
    <col min="10515" max="10752" width="9" style="903"/>
    <col min="10753" max="10753" width="2.625" style="903" customWidth="1"/>
    <col min="10754" max="10754" width="7.125" style="903" customWidth="1"/>
    <col min="10755" max="10755" width="2.625" style="903" customWidth="1"/>
    <col min="10756" max="10756" width="11.5" style="903" customWidth="1"/>
    <col min="10757" max="10766" width="10.625" style="903" customWidth="1"/>
    <col min="10767" max="10767" width="8.5" style="903" customWidth="1"/>
    <col min="10768" max="10768" width="9.25" style="903" customWidth="1"/>
    <col min="10769" max="10770" width="8.25" style="903" customWidth="1"/>
    <col min="10771" max="11008" width="9" style="903"/>
    <col min="11009" max="11009" width="2.625" style="903" customWidth="1"/>
    <col min="11010" max="11010" width="7.125" style="903" customWidth="1"/>
    <col min="11011" max="11011" width="2.625" style="903" customWidth="1"/>
    <col min="11012" max="11012" width="11.5" style="903" customWidth="1"/>
    <col min="11013" max="11022" width="10.625" style="903" customWidth="1"/>
    <col min="11023" max="11023" width="8.5" style="903" customWidth="1"/>
    <col min="11024" max="11024" width="9.25" style="903" customWidth="1"/>
    <col min="11025" max="11026" width="8.25" style="903" customWidth="1"/>
    <col min="11027" max="11264" width="9" style="903"/>
    <col min="11265" max="11265" width="2.625" style="903" customWidth="1"/>
    <col min="11266" max="11266" width="7.125" style="903" customWidth="1"/>
    <col min="11267" max="11267" width="2.625" style="903" customWidth="1"/>
    <col min="11268" max="11268" width="11.5" style="903" customWidth="1"/>
    <col min="11269" max="11278" width="10.625" style="903" customWidth="1"/>
    <col min="11279" max="11279" width="8.5" style="903" customWidth="1"/>
    <col min="11280" max="11280" width="9.25" style="903" customWidth="1"/>
    <col min="11281" max="11282" width="8.25" style="903" customWidth="1"/>
    <col min="11283" max="11520" width="9" style="903"/>
    <col min="11521" max="11521" width="2.625" style="903" customWidth="1"/>
    <col min="11522" max="11522" width="7.125" style="903" customWidth="1"/>
    <col min="11523" max="11523" width="2.625" style="903" customWidth="1"/>
    <col min="11524" max="11524" width="11.5" style="903" customWidth="1"/>
    <col min="11525" max="11534" width="10.625" style="903" customWidth="1"/>
    <col min="11535" max="11535" width="8.5" style="903" customWidth="1"/>
    <col min="11536" max="11536" width="9.25" style="903" customWidth="1"/>
    <col min="11537" max="11538" width="8.25" style="903" customWidth="1"/>
    <col min="11539" max="11776" width="9" style="903"/>
    <col min="11777" max="11777" width="2.625" style="903" customWidth="1"/>
    <col min="11778" max="11778" width="7.125" style="903" customWidth="1"/>
    <col min="11779" max="11779" width="2.625" style="903" customWidth="1"/>
    <col min="11780" max="11780" width="11.5" style="903" customWidth="1"/>
    <col min="11781" max="11790" width="10.625" style="903" customWidth="1"/>
    <col min="11791" max="11791" width="8.5" style="903" customWidth="1"/>
    <col min="11792" max="11792" width="9.25" style="903" customWidth="1"/>
    <col min="11793" max="11794" width="8.25" style="903" customWidth="1"/>
    <col min="11795" max="12032" width="9" style="903"/>
    <col min="12033" max="12033" width="2.625" style="903" customWidth="1"/>
    <col min="12034" max="12034" width="7.125" style="903" customWidth="1"/>
    <col min="12035" max="12035" width="2.625" style="903" customWidth="1"/>
    <col min="12036" max="12036" width="11.5" style="903" customWidth="1"/>
    <col min="12037" max="12046" width="10.625" style="903" customWidth="1"/>
    <col min="12047" max="12047" width="8.5" style="903" customWidth="1"/>
    <col min="12048" max="12048" width="9.25" style="903" customWidth="1"/>
    <col min="12049" max="12050" width="8.25" style="903" customWidth="1"/>
    <col min="12051" max="12288" width="9" style="903"/>
    <col min="12289" max="12289" width="2.625" style="903" customWidth="1"/>
    <col min="12290" max="12290" width="7.125" style="903" customWidth="1"/>
    <col min="12291" max="12291" width="2.625" style="903" customWidth="1"/>
    <col min="12292" max="12292" width="11.5" style="903" customWidth="1"/>
    <col min="12293" max="12302" width="10.625" style="903" customWidth="1"/>
    <col min="12303" max="12303" width="8.5" style="903" customWidth="1"/>
    <col min="12304" max="12304" width="9.25" style="903" customWidth="1"/>
    <col min="12305" max="12306" width="8.25" style="903" customWidth="1"/>
    <col min="12307" max="12544" width="9" style="903"/>
    <col min="12545" max="12545" width="2.625" style="903" customWidth="1"/>
    <col min="12546" max="12546" width="7.125" style="903" customWidth="1"/>
    <col min="12547" max="12547" width="2.625" style="903" customWidth="1"/>
    <col min="12548" max="12548" width="11.5" style="903" customWidth="1"/>
    <col min="12549" max="12558" width="10.625" style="903" customWidth="1"/>
    <col min="12559" max="12559" width="8.5" style="903" customWidth="1"/>
    <col min="12560" max="12560" width="9.25" style="903" customWidth="1"/>
    <col min="12561" max="12562" width="8.25" style="903" customWidth="1"/>
    <col min="12563" max="12800" width="9" style="903"/>
    <col min="12801" max="12801" width="2.625" style="903" customWidth="1"/>
    <col min="12802" max="12802" width="7.125" style="903" customWidth="1"/>
    <col min="12803" max="12803" width="2.625" style="903" customWidth="1"/>
    <col min="12804" max="12804" width="11.5" style="903" customWidth="1"/>
    <col min="12805" max="12814" width="10.625" style="903" customWidth="1"/>
    <col min="12815" max="12815" width="8.5" style="903" customWidth="1"/>
    <col min="12816" max="12816" width="9.25" style="903" customWidth="1"/>
    <col min="12817" max="12818" width="8.25" style="903" customWidth="1"/>
    <col min="12819" max="13056" width="9" style="903"/>
    <col min="13057" max="13057" width="2.625" style="903" customWidth="1"/>
    <col min="13058" max="13058" width="7.125" style="903" customWidth="1"/>
    <col min="13059" max="13059" width="2.625" style="903" customWidth="1"/>
    <col min="13060" max="13060" width="11.5" style="903" customWidth="1"/>
    <col min="13061" max="13070" width="10.625" style="903" customWidth="1"/>
    <col min="13071" max="13071" width="8.5" style="903" customWidth="1"/>
    <col min="13072" max="13072" width="9.25" style="903" customWidth="1"/>
    <col min="13073" max="13074" width="8.25" style="903" customWidth="1"/>
    <col min="13075" max="13312" width="9" style="903"/>
    <col min="13313" max="13313" width="2.625" style="903" customWidth="1"/>
    <col min="13314" max="13314" width="7.125" style="903" customWidth="1"/>
    <col min="13315" max="13315" width="2.625" style="903" customWidth="1"/>
    <col min="13316" max="13316" width="11.5" style="903" customWidth="1"/>
    <col min="13317" max="13326" width="10.625" style="903" customWidth="1"/>
    <col min="13327" max="13327" width="8.5" style="903" customWidth="1"/>
    <col min="13328" max="13328" width="9.25" style="903" customWidth="1"/>
    <col min="13329" max="13330" width="8.25" style="903" customWidth="1"/>
    <col min="13331" max="13568" width="9" style="903"/>
    <col min="13569" max="13569" width="2.625" style="903" customWidth="1"/>
    <col min="13570" max="13570" width="7.125" style="903" customWidth="1"/>
    <col min="13571" max="13571" width="2.625" style="903" customWidth="1"/>
    <col min="13572" max="13572" width="11.5" style="903" customWidth="1"/>
    <col min="13573" max="13582" width="10.625" style="903" customWidth="1"/>
    <col min="13583" max="13583" width="8.5" style="903" customWidth="1"/>
    <col min="13584" max="13584" width="9.25" style="903" customWidth="1"/>
    <col min="13585" max="13586" width="8.25" style="903" customWidth="1"/>
    <col min="13587" max="13824" width="9" style="903"/>
    <col min="13825" max="13825" width="2.625" style="903" customWidth="1"/>
    <col min="13826" max="13826" width="7.125" style="903" customWidth="1"/>
    <col min="13827" max="13827" width="2.625" style="903" customWidth="1"/>
    <col min="13828" max="13828" width="11.5" style="903" customWidth="1"/>
    <col min="13829" max="13838" width="10.625" style="903" customWidth="1"/>
    <col min="13839" max="13839" width="8.5" style="903" customWidth="1"/>
    <col min="13840" max="13840" width="9.25" style="903" customWidth="1"/>
    <col min="13841" max="13842" width="8.25" style="903" customWidth="1"/>
    <col min="13843" max="14080" width="9" style="903"/>
    <col min="14081" max="14081" width="2.625" style="903" customWidth="1"/>
    <col min="14082" max="14082" width="7.125" style="903" customWidth="1"/>
    <col min="14083" max="14083" width="2.625" style="903" customWidth="1"/>
    <col min="14084" max="14084" width="11.5" style="903" customWidth="1"/>
    <col min="14085" max="14094" width="10.625" style="903" customWidth="1"/>
    <col min="14095" max="14095" width="8.5" style="903" customWidth="1"/>
    <col min="14096" max="14096" width="9.25" style="903" customWidth="1"/>
    <col min="14097" max="14098" width="8.25" style="903" customWidth="1"/>
    <col min="14099" max="14336" width="9" style="903"/>
    <col min="14337" max="14337" width="2.625" style="903" customWidth="1"/>
    <col min="14338" max="14338" width="7.125" style="903" customWidth="1"/>
    <col min="14339" max="14339" width="2.625" style="903" customWidth="1"/>
    <col min="14340" max="14340" width="11.5" style="903" customWidth="1"/>
    <col min="14341" max="14350" width="10.625" style="903" customWidth="1"/>
    <col min="14351" max="14351" width="8.5" style="903" customWidth="1"/>
    <col min="14352" max="14352" width="9.25" style="903" customWidth="1"/>
    <col min="14353" max="14354" width="8.25" style="903" customWidth="1"/>
    <col min="14355" max="14592" width="9" style="903"/>
    <col min="14593" max="14593" width="2.625" style="903" customWidth="1"/>
    <col min="14594" max="14594" width="7.125" style="903" customWidth="1"/>
    <col min="14595" max="14595" width="2.625" style="903" customWidth="1"/>
    <col min="14596" max="14596" width="11.5" style="903" customWidth="1"/>
    <col min="14597" max="14606" width="10.625" style="903" customWidth="1"/>
    <col min="14607" max="14607" width="8.5" style="903" customWidth="1"/>
    <col min="14608" max="14608" width="9.25" style="903" customWidth="1"/>
    <col min="14609" max="14610" width="8.25" style="903" customWidth="1"/>
    <col min="14611" max="14848" width="9" style="903"/>
    <col min="14849" max="14849" width="2.625" style="903" customWidth="1"/>
    <col min="14850" max="14850" width="7.125" style="903" customWidth="1"/>
    <col min="14851" max="14851" width="2.625" style="903" customWidth="1"/>
    <col min="14852" max="14852" width="11.5" style="903" customWidth="1"/>
    <col min="14853" max="14862" width="10.625" style="903" customWidth="1"/>
    <col min="14863" max="14863" width="8.5" style="903" customWidth="1"/>
    <col min="14864" max="14864" width="9.25" style="903" customWidth="1"/>
    <col min="14865" max="14866" width="8.25" style="903" customWidth="1"/>
    <col min="14867" max="15104" width="9" style="903"/>
    <col min="15105" max="15105" width="2.625" style="903" customWidth="1"/>
    <col min="15106" max="15106" width="7.125" style="903" customWidth="1"/>
    <col min="15107" max="15107" width="2.625" style="903" customWidth="1"/>
    <col min="15108" max="15108" width="11.5" style="903" customWidth="1"/>
    <col min="15109" max="15118" width="10.625" style="903" customWidth="1"/>
    <col min="15119" max="15119" width="8.5" style="903" customWidth="1"/>
    <col min="15120" max="15120" width="9.25" style="903" customWidth="1"/>
    <col min="15121" max="15122" width="8.25" style="903" customWidth="1"/>
    <col min="15123" max="15360" width="9" style="903"/>
    <col min="15361" max="15361" width="2.625" style="903" customWidth="1"/>
    <col min="15362" max="15362" width="7.125" style="903" customWidth="1"/>
    <col min="15363" max="15363" width="2.625" style="903" customWidth="1"/>
    <col min="15364" max="15364" width="11.5" style="903" customWidth="1"/>
    <col min="15365" max="15374" width="10.625" style="903" customWidth="1"/>
    <col min="15375" max="15375" width="8.5" style="903" customWidth="1"/>
    <col min="15376" max="15376" width="9.25" style="903" customWidth="1"/>
    <col min="15377" max="15378" width="8.25" style="903" customWidth="1"/>
    <col min="15379" max="15616" width="9" style="903"/>
    <col min="15617" max="15617" width="2.625" style="903" customWidth="1"/>
    <col min="15618" max="15618" width="7.125" style="903" customWidth="1"/>
    <col min="15619" max="15619" width="2.625" style="903" customWidth="1"/>
    <col min="15620" max="15620" width="11.5" style="903" customWidth="1"/>
    <col min="15621" max="15630" width="10.625" style="903" customWidth="1"/>
    <col min="15631" max="15631" width="8.5" style="903" customWidth="1"/>
    <col min="15632" max="15632" width="9.25" style="903" customWidth="1"/>
    <col min="15633" max="15634" width="8.25" style="903" customWidth="1"/>
    <col min="15635" max="15872" width="9" style="903"/>
    <col min="15873" max="15873" width="2.625" style="903" customWidth="1"/>
    <col min="15874" max="15874" width="7.125" style="903" customWidth="1"/>
    <col min="15875" max="15875" width="2.625" style="903" customWidth="1"/>
    <col min="15876" max="15876" width="11.5" style="903" customWidth="1"/>
    <col min="15877" max="15886" width="10.625" style="903" customWidth="1"/>
    <col min="15887" max="15887" width="8.5" style="903" customWidth="1"/>
    <col min="15888" max="15888" width="9.25" style="903" customWidth="1"/>
    <col min="15889" max="15890" width="8.25" style="903" customWidth="1"/>
    <col min="15891" max="16128" width="9" style="903"/>
    <col min="16129" max="16129" width="2.625" style="903" customWidth="1"/>
    <col min="16130" max="16130" width="7.125" style="903" customWidth="1"/>
    <col min="16131" max="16131" width="2.625" style="903" customWidth="1"/>
    <col min="16132" max="16132" width="11.5" style="903" customWidth="1"/>
    <col min="16133" max="16142" width="10.625" style="903" customWidth="1"/>
    <col min="16143" max="16143" width="8.5" style="903" customWidth="1"/>
    <col min="16144" max="16144" width="9.25" style="903" customWidth="1"/>
    <col min="16145" max="16146" width="8.25" style="903" customWidth="1"/>
    <col min="16147" max="16384" width="9" style="903"/>
  </cols>
  <sheetData>
    <row r="1" spans="1:19" ht="15" customHeight="1">
      <c r="A1" s="902" t="s">
        <v>4441</v>
      </c>
      <c r="B1" s="903"/>
      <c r="O1" s="935" t="s">
        <v>75</v>
      </c>
      <c r="P1" s="935"/>
    </row>
    <row r="2" spans="1:19" ht="3.75" customHeight="1">
      <c r="B2" s="903"/>
      <c r="O2" s="936"/>
      <c r="P2" s="936"/>
    </row>
    <row r="3" spans="1:19" ht="19.5" customHeight="1">
      <c r="A3" s="937" t="s">
        <v>4442</v>
      </c>
      <c r="B3" s="937"/>
      <c r="C3" s="905"/>
      <c r="D3" s="938" t="s">
        <v>4443</v>
      </c>
      <c r="E3" s="939"/>
      <c r="F3" s="940" t="s">
        <v>4444</v>
      </c>
      <c r="G3" s="941"/>
      <c r="H3" s="942"/>
      <c r="I3" s="942"/>
      <c r="J3" s="942"/>
      <c r="K3" s="942"/>
      <c r="L3" s="942"/>
      <c r="M3" s="942"/>
      <c r="N3" s="943"/>
      <c r="O3" s="944" t="s">
        <v>4445</v>
      </c>
      <c r="P3" s="942"/>
      <c r="Q3" s="945"/>
      <c r="R3" s="945"/>
      <c r="S3" s="909"/>
    </row>
    <row r="4" spans="1:19" ht="17.25" customHeight="1">
      <c r="A4" s="946"/>
      <c r="B4" s="946"/>
      <c r="C4" s="947"/>
      <c r="D4" s="906" t="s">
        <v>4446</v>
      </c>
      <c r="E4" s="907" t="s">
        <v>4447</v>
      </c>
      <c r="F4" s="944" t="s">
        <v>4448</v>
      </c>
      <c r="G4" s="941"/>
      <c r="H4" s="942"/>
      <c r="I4" s="942"/>
      <c r="J4" s="942"/>
      <c r="K4" s="942"/>
      <c r="L4" s="942"/>
      <c r="M4" s="942"/>
      <c r="N4" s="906" t="s">
        <v>4447</v>
      </c>
      <c r="O4" s="906" t="s">
        <v>4446</v>
      </c>
      <c r="P4" s="948" t="s">
        <v>4447</v>
      </c>
      <c r="Q4" s="946"/>
      <c r="R4" s="946"/>
      <c r="S4" s="909"/>
    </row>
    <row r="5" spans="1:19" s="915" customFormat="1" ht="24" customHeight="1">
      <c r="A5" s="949"/>
      <c r="B5" s="949"/>
      <c r="C5" s="910"/>
      <c r="D5" s="911"/>
      <c r="E5" s="912"/>
      <c r="F5" s="950" t="s">
        <v>4404</v>
      </c>
      <c r="G5" s="950" t="s">
        <v>4449</v>
      </c>
      <c r="H5" s="951" t="s">
        <v>4450</v>
      </c>
      <c r="I5" s="951" t="s">
        <v>4451</v>
      </c>
      <c r="J5" s="951" t="s">
        <v>4452</v>
      </c>
      <c r="K5" s="951" t="s">
        <v>4453</v>
      </c>
      <c r="L5" s="951" t="s">
        <v>4454</v>
      </c>
      <c r="M5" s="951" t="s">
        <v>4455</v>
      </c>
      <c r="N5" s="911"/>
      <c r="O5" s="911"/>
      <c r="P5" s="952"/>
      <c r="Q5" s="946"/>
      <c r="R5" s="946"/>
    </row>
    <row r="6" spans="1:19" ht="4.9000000000000004" customHeight="1">
      <c r="D6" s="916"/>
      <c r="Q6" s="909"/>
      <c r="R6" s="928"/>
    </row>
    <row r="7" spans="1:19" s="918" customFormat="1" ht="12" customHeight="1">
      <c r="B7" s="953" t="s">
        <v>4456</v>
      </c>
      <c r="D7" s="954">
        <f t="shared" ref="D7:D20" si="0">F7+O7+Q7</f>
        <v>141411</v>
      </c>
      <c r="E7" s="955">
        <f>N7+P7+R7</f>
        <v>332931</v>
      </c>
      <c r="F7" s="955">
        <f t="shared" ref="F7:O7" si="1">SUM(F8:F20)</f>
        <v>141074</v>
      </c>
      <c r="G7" s="955">
        <f t="shared" si="1"/>
        <v>48725</v>
      </c>
      <c r="H7" s="955">
        <f t="shared" si="1"/>
        <v>41349</v>
      </c>
      <c r="I7" s="955">
        <f t="shared" si="1"/>
        <v>24663</v>
      </c>
      <c r="J7" s="955">
        <f t="shared" si="1"/>
        <v>16665</v>
      </c>
      <c r="K7" s="955">
        <f t="shared" si="1"/>
        <v>6318</v>
      </c>
      <c r="L7" s="955">
        <f t="shared" si="1"/>
        <v>2277</v>
      </c>
      <c r="M7" s="955">
        <f t="shared" si="1"/>
        <v>1077</v>
      </c>
      <c r="N7" s="955">
        <f t="shared" si="1"/>
        <v>325237</v>
      </c>
      <c r="O7" s="955">
        <f t="shared" si="1"/>
        <v>337</v>
      </c>
      <c r="P7" s="955">
        <f>SUM(P8:P20)</f>
        <v>7694</v>
      </c>
      <c r="Q7" s="956"/>
      <c r="R7" s="956"/>
    </row>
    <row r="8" spans="1:19" ht="12" customHeight="1">
      <c r="A8" s="922"/>
      <c r="B8" s="923" t="s">
        <v>4426</v>
      </c>
      <c r="D8" s="957">
        <f>F8+O8+Q8</f>
        <v>41819</v>
      </c>
      <c r="E8" s="958">
        <f>N8+P8</f>
        <v>94014</v>
      </c>
      <c r="F8" s="958">
        <f t="shared" ref="F8:F20" si="2">G8+H8+I8+J8+K8+L8+M8</f>
        <v>41740</v>
      </c>
      <c r="G8" s="959">
        <v>16368</v>
      </c>
      <c r="H8" s="959">
        <v>11643</v>
      </c>
      <c r="I8" s="959">
        <v>6724</v>
      </c>
      <c r="J8" s="959">
        <v>4559</v>
      </c>
      <c r="K8" s="959">
        <v>1628</v>
      </c>
      <c r="L8" s="959">
        <v>536</v>
      </c>
      <c r="M8" s="959">
        <v>282</v>
      </c>
      <c r="N8" s="960">
        <v>91495</v>
      </c>
      <c r="O8" s="961">
        <v>79</v>
      </c>
      <c r="P8" s="961">
        <v>2519</v>
      </c>
      <c r="Q8" s="930"/>
      <c r="R8" s="930"/>
      <c r="S8" s="962"/>
    </row>
    <row r="9" spans="1:19" ht="12" customHeight="1">
      <c r="A9" s="922"/>
      <c r="B9" s="923" t="s">
        <v>4427</v>
      </c>
      <c r="D9" s="963">
        <f t="shared" si="0"/>
        <v>34438</v>
      </c>
      <c r="E9" s="958">
        <f t="shared" ref="E9:E20" si="3">N9+P9</f>
        <v>83176</v>
      </c>
      <c r="F9" s="958">
        <f t="shared" si="2"/>
        <v>34376</v>
      </c>
      <c r="G9" s="959">
        <v>11266</v>
      </c>
      <c r="H9" s="959">
        <v>9860</v>
      </c>
      <c r="I9" s="959">
        <v>6285</v>
      </c>
      <c r="J9" s="959">
        <v>4460</v>
      </c>
      <c r="K9" s="959">
        <v>1699</v>
      </c>
      <c r="L9" s="959">
        <v>569</v>
      </c>
      <c r="M9" s="959">
        <v>237</v>
      </c>
      <c r="N9" s="960">
        <v>81324</v>
      </c>
      <c r="O9" s="961">
        <v>62</v>
      </c>
      <c r="P9" s="961">
        <v>1852</v>
      </c>
      <c r="Q9" s="930"/>
      <c r="R9" s="930"/>
      <c r="S9" s="962"/>
    </row>
    <row r="10" spans="1:19" ht="12" customHeight="1">
      <c r="A10" s="922"/>
      <c r="B10" s="923" t="s">
        <v>4428</v>
      </c>
      <c r="D10" s="963">
        <f t="shared" si="0"/>
        <v>19751</v>
      </c>
      <c r="E10" s="958">
        <f t="shared" si="3"/>
        <v>48027</v>
      </c>
      <c r="F10" s="958">
        <f t="shared" si="2"/>
        <v>19715</v>
      </c>
      <c r="G10" s="959">
        <v>5965</v>
      </c>
      <c r="H10" s="959">
        <v>6108</v>
      </c>
      <c r="I10" s="964">
        <v>3687</v>
      </c>
      <c r="J10" s="964">
        <v>2541</v>
      </c>
      <c r="K10" s="964">
        <v>946</v>
      </c>
      <c r="L10" s="964">
        <v>331</v>
      </c>
      <c r="M10" s="964">
        <v>137</v>
      </c>
      <c r="N10" s="961">
        <v>47122</v>
      </c>
      <c r="O10" s="961">
        <v>36</v>
      </c>
      <c r="P10" s="961">
        <v>905</v>
      </c>
      <c r="Q10" s="930"/>
      <c r="R10" s="930"/>
      <c r="S10" s="962"/>
    </row>
    <row r="11" spans="1:19" ht="12" customHeight="1">
      <c r="A11" s="922"/>
      <c r="B11" s="923" t="s">
        <v>4429</v>
      </c>
      <c r="D11" s="957">
        <f t="shared" si="0"/>
        <v>14138</v>
      </c>
      <c r="E11" s="958">
        <f t="shared" si="3"/>
        <v>33507</v>
      </c>
      <c r="F11" s="958">
        <f t="shared" si="2"/>
        <v>14116</v>
      </c>
      <c r="G11" s="960">
        <v>4567</v>
      </c>
      <c r="H11" s="960">
        <v>4424</v>
      </c>
      <c r="I11" s="961">
        <v>2522</v>
      </c>
      <c r="J11" s="961">
        <v>1654</v>
      </c>
      <c r="K11" s="961">
        <v>596</v>
      </c>
      <c r="L11" s="961">
        <v>241</v>
      </c>
      <c r="M11" s="961">
        <v>112</v>
      </c>
      <c r="N11" s="961">
        <v>32845</v>
      </c>
      <c r="O11" s="961">
        <v>22</v>
      </c>
      <c r="P11" s="961">
        <v>662</v>
      </c>
      <c r="Q11" s="930"/>
      <c r="R11" s="930"/>
      <c r="S11" s="962"/>
    </row>
    <row r="12" spans="1:19" ht="12" customHeight="1">
      <c r="A12" s="922"/>
      <c r="B12" s="923" t="s">
        <v>4430</v>
      </c>
      <c r="D12" s="957">
        <f t="shared" si="0"/>
        <v>11448</v>
      </c>
      <c r="E12" s="958">
        <f t="shared" si="3"/>
        <v>25495</v>
      </c>
      <c r="F12" s="958">
        <f t="shared" si="2"/>
        <v>11352</v>
      </c>
      <c r="G12" s="960">
        <v>4375</v>
      </c>
      <c r="H12" s="960">
        <v>3261</v>
      </c>
      <c r="I12" s="961">
        <v>1863</v>
      </c>
      <c r="J12" s="961">
        <v>1191</v>
      </c>
      <c r="K12" s="961">
        <v>454</v>
      </c>
      <c r="L12" s="961">
        <v>152</v>
      </c>
      <c r="M12" s="961">
        <v>56</v>
      </c>
      <c r="N12" s="961">
        <v>24836</v>
      </c>
      <c r="O12" s="961">
        <v>96</v>
      </c>
      <c r="P12" s="961">
        <v>659</v>
      </c>
      <c r="Q12" s="930"/>
      <c r="R12" s="930"/>
      <c r="S12" s="962"/>
    </row>
    <row r="13" spans="1:19" ht="12" customHeight="1">
      <c r="A13" s="922"/>
      <c r="B13" s="923" t="s">
        <v>4431</v>
      </c>
      <c r="D13" s="957">
        <f t="shared" si="0"/>
        <v>5850</v>
      </c>
      <c r="E13" s="958">
        <f t="shared" si="3"/>
        <v>14530</v>
      </c>
      <c r="F13" s="958">
        <f t="shared" si="2"/>
        <v>5832</v>
      </c>
      <c r="G13" s="960">
        <v>1795</v>
      </c>
      <c r="H13" s="960">
        <v>1795</v>
      </c>
      <c r="I13" s="961">
        <v>1082</v>
      </c>
      <c r="J13" s="961">
        <v>662</v>
      </c>
      <c r="K13" s="961">
        <v>304</v>
      </c>
      <c r="L13" s="961">
        <v>124</v>
      </c>
      <c r="M13" s="961">
        <v>70</v>
      </c>
      <c r="N13" s="961">
        <v>14063</v>
      </c>
      <c r="O13" s="961">
        <v>18</v>
      </c>
      <c r="P13" s="961">
        <v>467</v>
      </c>
      <c r="Q13" s="930"/>
      <c r="R13" s="930"/>
      <c r="S13" s="962"/>
    </row>
    <row r="14" spans="1:19" ht="12" customHeight="1">
      <c r="A14" s="922"/>
      <c r="B14" s="923" t="s">
        <v>4432</v>
      </c>
      <c r="D14" s="957">
        <f t="shared" si="0"/>
        <v>1796</v>
      </c>
      <c r="E14" s="958">
        <f t="shared" si="3"/>
        <v>5097</v>
      </c>
      <c r="F14" s="958">
        <f t="shared" si="2"/>
        <v>1792</v>
      </c>
      <c r="G14" s="960">
        <v>381</v>
      </c>
      <c r="H14" s="960">
        <v>585</v>
      </c>
      <c r="I14" s="961">
        <v>360</v>
      </c>
      <c r="J14" s="961">
        <v>233</v>
      </c>
      <c r="K14" s="961">
        <v>125</v>
      </c>
      <c r="L14" s="961">
        <v>63</v>
      </c>
      <c r="M14" s="961">
        <v>45</v>
      </c>
      <c r="N14" s="961">
        <v>4893</v>
      </c>
      <c r="O14" s="961">
        <v>4</v>
      </c>
      <c r="P14" s="961">
        <v>204</v>
      </c>
      <c r="Q14" s="930"/>
      <c r="R14" s="930"/>
      <c r="S14" s="962"/>
    </row>
    <row r="15" spans="1:19" ht="12" customHeight="1">
      <c r="A15" s="922"/>
      <c r="B15" s="923" t="s">
        <v>4433</v>
      </c>
      <c r="D15" s="957">
        <f t="shared" si="0"/>
        <v>2450</v>
      </c>
      <c r="E15" s="958">
        <f t="shared" si="3"/>
        <v>6723</v>
      </c>
      <c r="F15" s="958">
        <f t="shared" si="2"/>
        <v>2444</v>
      </c>
      <c r="G15" s="960">
        <v>513</v>
      </c>
      <c r="H15" s="960">
        <v>826</v>
      </c>
      <c r="I15" s="961">
        <v>500</v>
      </c>
      <c r="J15" s="961">
        <v>320</v>
      </c>
      <c r="K15" s="961">
        <v>150</v>
      </c>
      <c r="L15" s="961">
        <v>85</v>
      </c>
      <c r="M15" s="961">
        <v>50</v>
      </c>
      <c r="N15" s="961">
        <v>6574</v>
      </c>
      <c r="O15" s="961">
        <v>6</v>
      </c>
      <c r="P15" s="961">
        <v>149</v>
      </c>
      <c r="Q15" s="930"/>
      <c r="R15" s="930"/>
      <c r="S15" s="962"/>
    </row>
    <row r="16" spans="1:19" ht="12" customHeight="1">
      <c r="A16" s="922"/>
      <c r="B16" s="923" t="s">
        <v>4434</v>
      </c>
      <c r="D16" s="957">
        <f t="shared" si="0"/>
        <v>5673</v>
      </c>
      <c r="E16" s="958">
        <f t="shared" si="3"/>
        <v>12683</v>
      </c>
      <c r="F16" s="958">
        <f t="shared" si="2"/>
        <v>5668</v>
      </c>
      <c r="G16" s="960">
        <v>2154</v>
      </c>
      <c r="H16" s="960">
        <v>1622</v>
      </c>
      <c r="I16" s="961">
        <v>928</v>
      </c>
      <c r="J16" s="961">
        <v>638</v>
      </c>
      <c r="K16" s="961">
        <v>207</v>
      </c>
      <c r="L16" s="961">
        <v>84</v>
      </c>
      <c r="M16" s="961">
        <v>35</v>
      </c>
      <c r="N16" s="961">
        <v>12531</v>
      </c>
      <c r="O16" s="961">
        <v>5</v>
      </c>
      <c r="P16" s="961">
        <v>152</v>
      </c>
      <c r="Q16" s="930"/>
      <c r="R16" s="930"/>
      <c r="S16" s="962"/>
    </row>
    <row r="17" spans="1:25" ht="12" customHeight="1">
      <c r="A17" s="922"/>
      <c r="B17" s="923" t="s">
        <v>4435</v>
      </c>
      <c r="D17" s="957">
        <f t="shared" si="0"/>
        <v>972</v>
      </c>
      <c r="E17" s="958">
        <f t="shared" si="3"/>
        <v>2656</v>
      </c>
      <c r="F17" s="958">
        <f t="shared" si="2"/>
        <v>969</v>
      </c>
      <c r="G17" s="960">
        <v>201</v>
      </c>
      <c r="H17" s="960">
        <v>328</v>
      </c>
      <c r="I17" s="961">
        <v>202</v>
      </c>
      <c r="J17" s="961">
        <v>115</v>
      </c>
      <c r="K17" s="961">
        <v>62</v>
      </c>
      <c r="L17" s="961">
        <v>38</v>
      </c>
      <c r="M17" s="961">
        <v>23</v>
      </c>
      <c r="N17" s="961">
        <v>2632</v>
      </c>
      <c r="O17" s="961">
        <v>3</v>
      </c>
      <c r="P17" s="961">
        <v>24</v>
      </c>
      <c r="Q17" s="930"/>
      <c r="R17" s="930"/>
      <c r="S17" s="962"/>
    </row>
    <row r="18" spans="1:25" ht="12" customHeight="1">
      <c r="A18" s="922"/>
      <c r="B18" s="923" t="s">
        <v>4436</v>
      </c>
      <c r="D18" s="957">
        <f t="shared" si="0"/>
        <v>577</v>
      </c>
      <c r="E18" s="958">
        <f t="shared" si="3"/>
        <v>1402</v>
      </c>
      <c r="F18" s="958">
        <f t="shared" si="2"/>
        <v>577</v>
      </c>
      <c r="G18" s="960">
        <v>157</v>
      </c>
      <c r="H18" s="960">
        <v>204</v>
      </c>
      <c r="I18" s="961">
        <v>108</v>
      </c>
      <c r="J18" s="961">
        <v>60</v>
      </c>
      <c r="K18" s="961">
        <v>31</v>
      </c>
      <c r="L18" s="961">
        <v>8</v>
      </c>
      <c r="M18" s="961">
        <v>9</v>
      </c>
      <c r="N18" s="961">
        <v>1402</v>
      </c>
      <c r="O18" s="965">
        <v>0</v>
      </c>
      <c r="P18" s="965">
        <v>0</v>
      </c>
      <c r="Q18" s="930"/>
      <c r="R18" s="930"/>
      <c r="S18" s="962"/>
    </row>
    <row r="19" spans="1:25" ht="12" customHeight="1">
      <c r="A19" s="922"/>
      <c r="B19" s="923" t="s">
        <v>4437</v>
      </c>
      <c r="D19" s="957">
        <f t="shared" si="0"/>
        <v>408</v>
      </c>
      <c r="E19" s="958">
        <f t="shared" si="3"/>
        <v>944</v>
      </c>
      <c r="F19" s="958">
        <f t="shared" si="2"/>
        <v>408</v>
      </c>
      <c r="G19" s="960">
        <v>130</v>
      </c>
      <c r="H19" s="960">
        <v>128</v>
      </c>
      <c r="I19" s="961">
        <v>86</v>
      </c>
      <c r="J19" s="961">
        <v>35</v>
      </c>
      <c r="K19" s="961">
        <v>19</v>
      </c>
      <c r="L19" s="961">
        <v>6</v>
      </c>
      <c r="M19" s="961">
        <v>4</v>
      </c>
      <c r="N19" s="961">
        <v>944</v>
      </c>
      <c r="O19" s="965">
        <v>0</v>
      </c>
      <c r="P19" s="965">
        <v>0</v>
      </c>
      <c r="Q19" s="930"/>
      <c r="R19" s="930"/>
      <c r="S19" s="962"/>
    </row>
    <row r="20" spans="1:25" ht="12" customHeight="1">
      <c r="A20" s="922"/>
      <c r="B20" s="928" t="s">
        <v>4438</v>
      </c>
      <c r="D20" s="957">
        <f t="shared" si="0"/>
        <v>2091</v>
      </c>
      <c r="E20" s="958">
        <f t="shared" si="3"/>
        <v>4677</v>
      </c>
      <c r="F20" s="958">
        <f t="shared" si="2"/>
        <v>2085</v>
      </c>
      <c r="G20" s="960">
        <v>853</v>
      </c>
      <c r="H20" s="960">
        <v>565</v>
      </c>
      <c r="I20" s="961">
        <v>316</v>
      </c>
      <c r="J20" s="961">
        <v>197</v>
      </c>
      <c r="K20" s="961">
        <v>97</v>
      </c>
      <c r="L20" s="961">
        <v>40</v>
      </c>
      <c r="M20" s="961">
        <v>17</v>
      </c>
      <c r="N20" s="961">
        <v>4576</v>
      </c>
      <c r="O20" s="961">
        <v>6</v>
      </c>
      <c r="P20" s="961">
        <v>101</v>
      </c>
      <c r="Q20" s="930"/>
      <c r="R20" s="930"/>
    </row>
    <row r="21" spans="1:25" ht="6" customHeight="1">
      <c r="A21" s="933"/>
      <c r="B21" s="933"/>
      <c r="C21" s="933"/>
      <c r="D21" s="934"/>
      <c r="E21" s="933"/>
      <c r="F21" s="933"/>
      <c r="G21" s="933"/>
      <c r="H21" s="933"/>
      <c r="I21" s="933"/>
      <c r="J21" s="933"/>
      <c r="K21" s="933"/>
      <c r="L21" s="933"/>
      <c r="M21" s="933"/>
      <c r="N21" s="933"/>
      <c r="O21" s="933"/>
      <c r="P21" s="933"/>
      <c r="Q21" s="909"/>
      <c r="R21" s="909"/>
    </row>
    <row r="22" spans="1:25" ht="8.25" customHeight="1"/>
    <row r="23" spans="1:25" ht="16.5" customHeight="1">
      <c r="A23" s="902" t="s">
        <v>4457</v>
      </c>
      <c r="B23" s="903"/>
      <c r="K23" s="931"/>
      <c r="P23" s="935" t="s">
        <v>75</v>
      </c>
      <c r="Q23" s="935"/>
    </row>
    <row r="24" spans="1:25" ht="3.75" customHeight="1">
      <c r="B24" s="903"/>
      <c r="P24" s="936"/>
      <c r="Q24" s="936"/>
    </row>
    <row r="25" spans="1:25" ht="13.5" customHeight="1">
      <c r="A25" s="937" t="s">
        <v>4442</v>
      </c>
      <c r="B25" s="937"/>
      <c r="C25" s="905"/>
      <c r="D25" s="948" t="s">
        <v>4458</v>
      </c>
      <c r="E25" s="905"/>
      <c r="F25" s="966"/>
      <c r="G25" s="967" t="s">
        <v>4459</v>
      </c>
      <c r="H25" s="967"/>
      <c r="I25" s="967"/>
      <c r="J25" s="968"/>
      <c r="K25" s="908" t="s">
        <v>4460</v>
      </c>
      <c r="L25" s="966"/>
      <c r="M25" s="967" t="s">
        <v>4461</v>
      </c>
      <c r="N25" s="967"/>
      <c r="O25" s="967"/>
      <c r="P25" s="968"/>
      <c r="Q25" s="969" t="s">
        <v>4462</v>
      </c>
      <c r="R25" s="970"/>
      <c r="S25" s="909"/>
    </row>
    <row r="26" spans="1:25" ht="12" customHeight="1">
      <c r="A26" s="946"/>
      <c r="B26" s="946"/>
      <c r="C26" s="947"/>
      <c r="D26" s="906" t="s">
        <v>4446</v>
      </c>
      <c r="E26" s="908" t="s">
        <v>4447</v>
      </c>
      <c r="F26" s="906" t="s">
        <v>4463</v>
      </c>
      <c r="G26" s="907" t="s">
        <v>4464</v>
      </c>
      <c r="H26" s="907" t="s">
        <v>4465</v>
      </c>
      <c r="I26" s="906" t="s">
        <v>4466</v>
      </c>
      <c r="J26" s="906" t="s">
        <v>4467</v>
      </c>
      <c r="K26" s="971"/>
      <c r="L26" s="906" t="s">
        <v>4463</v>
      </c>
      <c r="M26" s="907" t="s">
        <v>4464</v>
      </c>
      <c r="N26" s="907" t="s">
        <v>4465</v>
      </c>
      <c r="O26" s="906" t="s">
        <v>4466</v>
      </c>
      <c r="P26" s="906" t="s">
        <v>4467</v>
      </c>
      <c r="Q26" s="972"/>
      <c r="R26" s="970"/>
      <c r="S26" s="909"/>
    </row>
    <row r="27" spans="1:25" s="915" customFormat="1" ht="30" customHeight="1">
      <c r="A27" s="949"/>
      <c r="B27" s="949"/>
      <c r="C27" s="910"/>
      <c r="D27" s="911"/>
      <c r="E27" s="914"/>
      <c r="F27" s="911"/>
      <c r="G27" s="912"/>
      <c r="H27" s="912"/>
      <c r="I27" s="911"/>
      <c r="J27" s="911"/>
      <c r="K27" s="914"/>
      <c r="L27" s="911"/>
      <c r="M27" s="912"/>
      <c r="N27" s="912"/>
      <c r="O27" s="911"/>
      <c r="P27" s="911"/>
      <c r="Q27" s="973"/>
      <c r="R27" s="970"/>
      <c r="S27" s="974"/>
    </row>
    <row r="28" spans="1:25" ht="4.9000000000000004" customHeight="1">
      <c r="D28" s="916"/>
      <c r="F28" s="975"/>
      <c r="L28" s="975"/>
      <c r="Y28" s="931"/>
    </row>
    <row r="29" spans="1:25" s="918" customFormat="1" ht="12" customHeight="1">
      <c r="B29" s="953" t="s">
        <v>4468</v>
      </c>
      <c r="D29" s="954">
        <f>SUM(D30:D42)</f>
        <v>141074</v>
      </c>
      <c r="E29" s="955">
        <f>SUM(E30:E42)</f>
        <v>325237</v>
      </c>
      <c r="F29" s="954">
        <f>SUM(F30:F42)</f>
        <v>89741</v>
      </c>
      <c r="G29" s="976">
        <f t="shared" ref="G29:Q29" si="4">SUM(G30:G42)</f>
        <v>9670</v>
      </c>
      <c r="H29" s="976">
        <f t="shared" si="4"/>
        <v>34339</v>
      </c>
      <c r="I29" s="976">
        <f t="shared" si="4"/>
        <v>3993</v>
      </c>
      <c r="J29" s="976">
        <f t="shared" si="4"/>
        <v>1424</v>
      </c>
      <c r="K29" s="976">
        <f t="shared" si="4"/>
        <v>1907</v>
      </c>
      <c r="L29" s="954">
        <f t="shared" si="4"/>
        <v>236213</v>
      </c>
      <c r="M29" s="955">
        <f t="shared" si="4"/>
        <v>18448</v>
      </c>
      <c r="N29" s="955">
        <f t="shared" si="4"/>
        <v>58983</v>
      </c>
      <c r="O29" s="955">
        <f t="shared" si="4"/>
        <v>6548</v>
      </c>
      <c r="P29" s="955">
        <f t="shared" si="4"/>
        <v>2681</v>
      </c>
      <c r="Q29" s="955">
        <f t="shared" si="4"/>
        <v>2364</v>
      </c>
      <c r="Y29" s="931"/>
    </row>
    <row r="30" spans="1:25" ht="12" customHeight="1">
      <c r="A30" s="922"/>
      <c r="B30" s="923" t="s">
        <v>4426</v>
      </c>
      <c r="D30" s="957">
        <f>SUM(F30:K30)</f>
        <v>41740</v>
      </c>
      <c r="E30" s="977">
        <f>SUM(L30:Q30)</f>
        <v>91495</v>
      </c>
      <c r="F30" s="963">
        <v>23860</v>
      </c>
      <c r="G30" s="961">
        <v>2663</v>
      </c>
      <c r="H30" s="961">
        <v>12845</v>
      </c>
      <c r="I30" s="961">
        <v>1383</v>
      </c>
      <c r="J30" s="961">
        <v>403</v>
      </c>
      <c r="K30" s="961">
        <v>586</v>
      </c>
      <c r="L30" s="963">
        <v>62404</v>
      </c>
      <c r="M30" s="961">
        <v>5379</v>
      </c>
      <c r="N30" s="961">
        <v>20112</v>
      </c>
      <c r="O30" s="961">
        <v>2154</v>
      </c>
      <c r="P30" s="961">
        <v>731</v>
      </c>
      <c r="Q30" s="961">
        <v>715</v>
      </c>
      <c r="Y30" s="931"/>
    </row>
    <row r="31" spans="1:25" ht="12" customHeight="1">
      <c r="A31" s="922"/>
      <c r="B31" s="923" t="s">
        <v>4427</v>
      </c>
      <c r="D31" s="957">
        <f t="shared" ref="D31:D42" si="5">SUM(F31:K31)</f>
        <v>34376</v>
      </c>
      <c r="E31" s="977">
        <f t="shared" ref="E31:E42" si="6">SUM(L31:Q31)</f>
        <v>81324</v>
      </c>
      <c r="F31" s="963">
        <v>21122</v>
      </c>
      <c r="G31" s="961">
        <v>1766</v>
      </c>
      <c r="H31" s="961">
        <v>9654</v>
      </c>
      <c r="I31" s="961">
        <v>1092</v>
      </c>
      <c r="J31" s="961">
        <v>372</v>
      </c>
      <c r="K31" s="961">
        <v>370</v>
      </c>
      <c r="L31" s="963">
        <v>57328</v>
      </c>
      <c r="M31" s="961">
        <v>3261</v>
      </c>
      <c r="N31" s="961">
        <v>17652</v>
      </c>
      <c r="O31" s="961">
        <v>1852</v>
      </c>
      <c r="P31" s="961">
        <v>729</v>
      </c>
      <c r="Q31" s="961">
        <v>502</v>
      </c>
      <c r="Y31" s="931"/>
    </row>
    <row r="32" spans="1:25" ht="12" customHeight="1">
      <c r="A32" s="922"/>
      <c r="B32" s="923" t="s">
        <v>4428</v>
      </c>
      <c r="D32" s="957">
        <f t="shared" si="5"/>
        <v>19715</v>
      </c>
      <c r="E32" s="977">
        <f t="shared" si="6"/>
        <v>47122</v>
      </c>
      <c r="F32" s="963">
        <v>14079</v>
      </c>
      <c r="G32" s="961">
        <v>709</v>
      </c>
      <c r="H32" s="961">
        <v>4103</v>
      </c>
      <c r="I32" s="961">
        <v>361</v>
      </c>
      <c r="J32" s="961">
        <v>225</v>
      </c>
      <c r="K32" s="961">
        <v>238</v>
      </c>
      <c r="L32" s="963">
        <v>36805</v>
      </c>
      <c r="M32" s="961">
        <v>1244</v>
      </c>
      <c r="N32" s="961">
        <v>7677</v>
      </c>
      <c r="O32" s="961">
        <v>688</v>
      </c>
      <c r="P32" s="961">
        <v>403</v>
      </c>
      <c r="Q32" s="961">
        <v>305</v>
      </c>
      <c r="Y32" s="931"/>
    </row>
    <row r="33" spans="1:25" ht="12" customHeight="1">
      <c r="A33" s="922"/>
      <c r="B33" s="923" t="s">
        <v>4429</v>
      </c>
      <c r="D33" s="957">
        <f t="shared" si="5"/>
        <v>14116</v>
      </c>
      <c r="E33" s="977">
        <f t="shared" si="6"/>
        <v>32845</v>
      </c>
      <c r="F33" s="963">
        <v>9467</v>
      </c>
      <c r="G33" s="961">
        <v>1757</v>
      </c>
      <c r="H33" s="961">
        <v>2329</v>
      </c>
      <c r="I33" s="961">
        <v>308</v>
      </c>
      <c r="J33" s="961">
        <v>119</v>
      </c>
      <c r="K33" s="961">
        <v>136</v>
      </c>
      <c r="L33" s="963">
        <v>24257</v>
      </c>
      <c r="M33" s="961">
        <v>3370</v>
      </c>
      <c r="N33" s="961">
        <v>4351</v>
      </c>
      <c r="O33" s="961">
        <v>465</v>
      </c>
      <c r="P33" s="961">
        <v>218</v>
      </c>
      <c r="Q33" s="961">
        <v>184</v>
      </c>
      <c r="Y33" s="931"/>
    </row>
    <row r="34" spans="1:25" ht="12" customHeight="1">
      <c r="A34" s="922"/>
      <c r="B34" s="923" t="s">
        <v>4430</v>
      </c>
      <c r="D34" s="957">
        <f t="shared" si="5"/>
        <v>11352</v>
      </c>
      <c r="E34" s="977">
        <f t="shared" si="6"/>
        <v>24836</v>
      </c>
      <c r="F34" s="963">
        <v>6531</v>
      </c>
      <c r="G34" s="961">
        <v>1162</v>
      </c>
      <c r="H34" s="961">
        <v>2926</v>
      </c>
      <c r="I34" s="961">
        <v>529</v>
      </c>
      <c r="J34" s="961">
        <v>113</v>
      </c>
      <c r="K34" s="961">
        <v>91</v>
      </c>
      <c r="L34" s="963">
        <v>16528</v>
      </c>
      <c r="M34" s="961">
        <v>2197</v>
      </c>
      <c r="N34" s="961">
        <v>4898</v>
      </c>
      <c r="O34" s="961">
        <v>910</v>
      </c>
      <c r="P34" s="961">
        <v>184</v>
      </c>
      <c r="Q34" s="961">
        <v>119</v>
      </c>
      <c r="Y34" s="931"/>
    </row>
    <row r="35" spans="1:25" ht="12" customHeight="1">
      <c r="A35" s="922"/>
      <c r="B35" s="923" t="s">
        <v>4431</v>
      </c>
      <c r="D35" s="957">
        <f t="shared" si="5"/>
        <v>5832</v>
      </c>
      <c r="E35" s="977">
        <f t="shared" si="6"/>
        <v>14063</v>
      </c>
      <c r="F35" s="963">
        <v>4240</v>
      </c>
      <c r="G35" s="961">
        <v>559</v>
      </c>
      <c r="H35" s="961">
        <v>812</v>
      </c>
      <c r="I35" s="961">
        <v>97</v>
      </c>
      <c r="J35" s="961">
        <v>81</v>
      </c>
      <c r="K35" s="961">
        <v>43</v>
      </c>
      <c r="L35" s="963">
        <v>11307</v>
      </c>
      <c r="M35" s="961">
        <v>1053</v>
      </c>
      <c r="N35" s="961">
        <v>1335</v>
      </c>
      <c r="O35" s="961">
        <v>142</v>
      </c>
      <c r="P35" s="961">
        <v>182</v>
      </c>
      <c r="Q35" s="961">
        <v>44</v>
      </c>
      <c r="Y35" s="931"/>
    </row>
    <row r="36" spans="1:25" ht="12" customHeight="1">
      <c r="A36" s="922"/>
      <c r="B36" s="923" t="s">
        <v>4432</v>
      </c>
      <c r="D36" s="957">
        <f t="shared" si="5"/>
        <v>1792</v>
      </c>
      <c r="E36" s="977">
        <f t="shared" si="6"/>
        <v>4893</v>
      </c>
      <c r="F36" s="963">
        <v>1710</v>
      </c>
      <c r="G36" s="961">
        <v>5</v>
      </c>
      <c r="H36" s="961">
        <v>45</v>
      </c>
      <c r="I36" s="961">
        <v>7</v>
      </c>
      <c r="J36" s="961">
        <v>8</v>
      </c>
      <c r="K36" s="961">
        <v>17</v>
      </c>
      <c r="L36" s="963">
        <v>4746</v>
      </c>
      <c r="M36" s="961">
        <v>6</v>
      </c>
      <c r="N36" s="961">
        <v>94</v>
      </c>
      <c r="O36" s="961">
        <v>10</v>
      </c>
      <c r="P36" s="961">
        <v>19</v>
      </c>
      <c r="Q36" s="961">
        <v>18</v>
      </c>
      <c r="Y36" s="931"/>
    </row>
    <row r="37" spans="1:25" ht="12" customHeight="1">
      <c r="A37" s="922"/>
      <c r="B37" s="923" t="s">
        <v>4433</v>
      </c>
      <c r="D37" s="957">
        <f t="shared" si="5"/>
        <v>2444</v>
      </c>
      <c r="E37" s="977">
        <f t="shared" si="6"/>
        <v>6574</v>
      </c>
      <c r="F37" s="963">
        <v>2182</v>
      </c>
      <c r="G37" s="961">
        <v>163</v>
      </c>
      <c r="H37" s="961">
        <v>59</v>
      </c>
      <c r="I37" s="961">
        <v>4</v>
      </c>
      <c r="J37" s="961">
        <v>3</v>
      </c>
      <c r="K37" s="961">
        <v>33</v>
      </c>
      <c r="L37" s="963">
        <v>6081</v>
      </c>
      <c r="M37" s="961">
        <v>301</v>
      </c>
      <c r="N37" s="961">
        <v>127</v>
      </c>
      <c r="O37" s="961">
        <v>12</v>
      </c>
      <c r="P37" s="961">
        <v>8</v>
      </c>
      <c r="Q37" s="961">
        <v>45</v>
      </c>
      <c r="Y37" s="931"/>
    </row>
    <row r="38" spans="1:25" ht="12" customHeight="1">
      <c r="A38" s="922"/>
      <c r="B38" s="923" t="s">
        <v>4434</v>
      </c>
      <c r="D38" s="957">
        <f t="shared" si="5"/>
        <v>5668</v>
      </c>
      <c r="E38" s="977">
        <f t="shared" si="6"/>
        <v>12531</v>
      </c>
      <c r="F38" s="963">
        <v>3270</v>
      </c>
      <c r="G38" s="961">
        <v>728</v>
      </c>
      <c r="H38" s="961">
        <v>1369</v>
      </c>
      <c r="I38" s="961">
        <v>164</v>
      </c>
      <c r="J38" s="961">
        <v>65</v>
      </c>
      <c r="K38" s="961">
        <v>72</v>
      </c>
      <c r="L38" s="963">
        <v>8284</v>
      </c>
      <c r="M38" s="961">
        <v>1339</v>
      </c>
      <c r="N38" s="961">
        <v>2416</v>
      </c>
      <c r="O38" s="961">
        <v>241</v>
      </c>
      <c r="P38" s="961">
        <v>149</v>
      </c>
      <c r="Q38" s="961">
        <v>102</v>
      </c>
      <c r="Y38" s="931"/>
    </row>
    <row r="39" spans="1:25" ht="12" customHeight="1">
      <c r="A39" s="922"/>
      <c r="B39" s="923" t="s">
        <v>4435</v>
      </c>
      <c r="D39" s="957">
        <f t="shared" si="5"/>
        <v>969</v>
      </c>
      <c r="E39" s="977">
        <f t="shared" si="6"/>
        <v>2632</v>
      </c>
      <c r="F39" s="963">
        <v>933</v>
      </c>
      <c r="G39" s="961">
        <v>1</v>
      </c>
      <c r="H39" s="961">
        <v>24</v>
      </c>
      <c r="I39" s="961">
        <v>7</v>
      </c>
      <c r="J39" s="961">
        <v>4</v>
      </c>
      <c r="K39" s="961">
        <v>0</v>
      </c>
      <c r="L39" s="963">
        <v>2553</v>
      </c>
      <c r="M39" s="961">
        <v>2</v>
      </c>
      <c r="N39" s="961">
        <v>53</v>
      </c>
      <c r="O39" s="961">
        <v>15</v>
      </c>
      <c r="P39" s="961">
        <v>9</v>
      </c>
      <c r="Q39" s="961">
        <v>0</v>
      </c>
      <c r="Y39" s="931"/>
    </row>
    <row r="40" spans="1:25" ht="12" customHeight="1">
      <c r="A40" s="922"/>
      <c r="B40" s="923" t="s">
        <v>4436</v>
      </c>
      <c r="D40" s="957">
        <f t="shared" si="5"/>
        <v>577</v>
      </c>
      <c r="E40" s="977">
        <f t="shared" si="6"/>
        <v>1402</v>
      </c>
      <c r="F40" s="963">
        <v>544</v>
      </c>
      <c r="G40" s="961">
        <v>3</v>
      </c>
      <c r="H40" s="961">
        <v>22</v>
      </c>
      <c r="I40" s="961">
        <v>4</v>
      </c>
      <c r="J40" s="961">
        <v>3</v>
      </c>
      <c r="K40" s="961">
        <v>1</v>
      </c>
      <c r="L40" s="963">
        <v>1344</v>
      </c>
      <c r="M40" s="961">
        <v>5</v>
      </c>
      <c r="N40" s="961">
        <v>36</v>
      </c>
      <c r="O40" s="961">
        <v>8</v>
      </c>
      <c r="P40" s="961">
        <v>5</v>
      </c>
      <c r="Q40" s="961">
        <v>4</v>
      </c>
      <c r="Y40" s="931"/>
    </row>
    <row r="41" spans="1:25" ht="12" customHeight="1">
      <c r="A41" s="922"/>
      <c r="B41" s="923" t="s">
        <v>4437</v>
      </c>
      <c r="D41" s="957">
        <f t="shared" si="5"/>
        <v>408</v>
      </c>
      <c r="E41" s="977">
        <f t="shared" si="6"/>
        <v>944</v>
      </c>
      <c r="F41" s="963">
        <v>385</v>
      </c>
      <c r="G41" s="961">
        <v>2</v>
      </c>
      <c r="H41" s="961">
        <v>6</v>
      </c>
      <c r="I41" s="961">
        <v>7</v>
      </c>
      <c r="J41" s="961">
        <v>4</v>
      </c>
      <c r="K41" s="961">
        <v>4</v>
      </c>
      <c r="L41" s="963">
        <v>916</v>
      </c>
      <c r="M41" s="961">
        <v>2</v>
      </c>
      <c r="N41" s="961">
        <v>9</v>
      </c>
      <c r="O41" s="961">
        <v>8</v>
      </c>
      <c r="P41" s="961">
        <v>5</v>
      </c>
      <c r="Q41" s="961">
        <v>4</v>
      </c>
      <c r="Y41" s="931"/>
    </row>
    <row r="42" spans="1:25" ht="12" customHeight="1">
      <c r="A42" s="922"/>
      <c r="B42" s="928" t="s">
        <v>4438</v>
      </c>
      <c r="D42" s="957">
        <f t="shared" si="5"/>
        <v>2085</v>
      </c>
      <c r="E42" s="977">
        <f t="shared" si="6"/>
        <v>4576</v>
      </c>
      <c r="F42" s="963">
        <v>1418</v>
      </c>
      <c r="G42" s="961">
        <v>152</v>
      </c>
      <c r="H42" s="961">
        <v>145</v>
      </c>
      <c r="I42" s="961">
        <v>30</v>
      </c>
      <c r="J42" s="961">
        <v>24</v>
      </c>
      <c r="K42" s="961">
        <v>316</v>
      </c>
      <c r="L42" s="963">
        <v>3660</v>
      </c>
      <c r="M42" s="961">
        <v>289</v>
      </c>
      <c r="N42" s="961">
        <v>223</v>
      </c>
      <c r="O42" s="961">
        <v>43</v>
      </c>
      <c r="P42" s="961">
        <v>39</v>
      </c>
      <c r="Q42" s="961">
        <v>322</v>
      </c>
      <c r="Y42" s="909"/>
    </row>
    <row r="43" spans="1:25" ht="4.5" customHeight="1">
      <c r="A43" s="933"/>
      <c r="B43" s="933"/>
      <c r="C43" s="933"/>
      <c r="D43" s="934"/>
      <c r="E43" s="933"/>
      <c r="F43" s="934"/>
      <c r="G43" s="933"/>
      <c r="H43" s="933"/>
      <c r="I43" s="933"/>
      <c r="J43" s="933"/>
      <c r="K43" s="933"/>
      <c r="L43" s="934"/>
      <c r="M43" s="933"/>
      <c r="N43" s="933"/>
      <c r="O43" s="933"/>
      <c r="P43" s="933"/>
      <c r="Q43" s="933"/>
    </row>
    <row r="44" spans="1:25" ht="8.25" customHeight="1"/>
    <row r="45" spans="1:25" s="902" customFormat="1" ht="13.5">
      <c r="A45" s="902" t="s">
        <v>4469</v>
      </c>
      <c r="H45" s="218"/>
      <c r="J45" s="935" t="s">
        <v>4283</v>
      </c>
      <c r="K45" s="935"/>
    </row>
    <row r="46" spans="1:25" ht="4.5" customHeight="1">
      <c r="B46" s="903"/>
      <c r="J46" s="936"/>
      <c r="K46" s="936"/>
      <c r="L46" s="909"/>
      <c r="M46" s="909"/>
    </row>
    <row r="47" spans="1:25" ht="13.5" customHeight="1">
      <c r="A47" s="937" t="s">
        <v>4442</v>
      </c>
      <c r="B47" s="937"/>
      <c r="C47" s="905"/>
      <c r="D47" s="907" t="s">
        <v>4470</v>
      </c>
      <c r="E47" s="944" t="s">
        <v>4471</v>
      </c>
      <c r="F47" s="941"/>
      <c r="G47" s="941"/>
      <c r="H47" s="942"/>
      <c r="I47" s="942"/>
      <c r="J47" s="978" t="s">
        <v>4472</v>
      </c>
      <c r="K47" s="948" t="s">
        <v>4473</v>
      </c>
      <c r="L47" s="979"/>
      <c r="M47" s="980"/>
      <c r="N47" s="970"/>
      <c r="O47" s="970"/>
    </row>
    <row r="48" spans="1:25" ht="15" customHeight="1">
      <c r="A48" s="946"/>
      <c r="B48" s="946"/>
      <c r="C48" s="947"/>
      <c r="D48" s="981"/>
      <c r="E48" s="907" t="s">
        <v>4404</v>
      </c>
      <c r="F48" s="982" t="s">
        <v>4474</v>
      </c>
      <c r="G48" s="983"/>
      <c r="H48" s="983"/>
      <c r="I48" s="984"/>
      <c r="J48" s="971" t="s">
        <v>4404</v>
      </c>
      <c r="K48" s="985"/>
      <c r="L48" s="974"/>
      <c r="M48" s="974"/>
      <c r="N48" s="980"/>
      <c r="O48" s="970"/>
    </row>
    <row r="49" spans="1:23" ht="22.5">
      <c r="A49" s="949"/>
      <c r="B49" s="949"/>
      <c r="C49" s="910"/>
      <c r="D49" s="911"/>
      <c r="E49" s="912"/>
      <c r="F49" s="986" t="s">
        <v>4475</v>
      </c>
      <c r="G49" s="950" t="s">
        <v>4476</v>
      </c>
      <c r="H49" s="987" t="s">
        <v>4477</v>
      </c>
      <c r="I49" s="950" t="s">
        <v>4478</v>
      </c>
      <c r="J49" s="952"/>
      <c r="K49" s="952"/>
      <c r="L49" s="974"/>
      <c r="M49" s="974"/>
      <c r="N49" s="980"/>
      <c r="O49" s="970"/>
    </row>
    <row r="50" spans="1:23" ht="4.9000000000000004" customHeight="1">
      <c r="D50" s="916"/>
      <c r="K50" s="909"/>
      <c r="M50" s="909"/>
      <c r="N50" s="909"/>
      <c r="O50" s="909"/>
    </row>
    <row r="51" spans="1:23" s="918" customFormat="1" ht="12" customHeight="1">
      <c r="B51" s="953" t="s">
        <v>4468</v>
      </c>
      <c r="C51" s="988"/>
      <c r="D51" s="989">
        <f>SUM(D52:D64)</f>
        <v>287039</v>
      </c>
      <c r="E51" s="989">
        <f>SUM(E52:E64)</f>
        <v>155764</v>
      </c>
      <c r="F51" s="989">
        <f>SUM(F52:F64)</f>
        <v>147912</v>
      </c>
      <c r="G51" s="989">
        <f>SUM(G52:G64)</f>
        <v>132117</v>
      </c>
      <c r="H51" s="989">
        <f>SUM(H52:H64)</f>
        <v>10398</v>
      </c>
      <c r="I51" s="989">
        <f>SUM(I52:I64)</f>
        <v>3327</v>
      </c>
      <c r="J51" s="989">
        <f>SUM(J52:J64)</f>
        <v>109050</v>
      </c>
      <c r="K51" s="989">
        <f>SUM(K52:K64)</f>
        <v>22225</v>
      </c>
      <c r="L51" s="990"/>
      <c r="M51" s="917"/>
      <c r="N51" s="917"/>
    </row>
    <row r="52" spans="1:23" ht="12" customHeight="1">
      <c r="A52" s="922"/>
      <c r="B52" s="923" t="s">
        <v>4426</v>
      </c>
      <c r="C52" s="991"/>
      <c r="D52" s="992">
        <f>SUM(E52,J52:K52)</f>
        <v>79987</v>
      </c>
      <c r="E52" s="993">
        <v>43277</v>
      </c>
      <c r="F52" s="993">
        <v>41448</v>
      </c>
      <c r="G52" s="993">
        <v>37163</v>
      </c>
      <c r="H52" s="993">
        <v>2918</v>
      </c>
      <c r="I52" s="993">
        <v>893</v>
      </c>
      <c r="J52" s="993">
        <v>29884</v>
      </c>
      <c r="K52" s="993">
        <v>6826</v>
      </c>
      <c r="L52" s="909"/>
      <c r="M52" s="909"/>
      <c r="U52" s="994"/>
      <c r="V52" s="918"/>
      <c r="W52" s="995"/>
    </row>
    <row r="53" spans="1:23" ht="12" customHeight="1">
      <c r="A53" s="922"/>
      <c r="B53" s="923" t="s">
        <v>4427</v>
      </c>
      <c r="C53" s="991"/>
      <c r="D53" s="992">
        <f t="shared" ref="D53:D64" si="7">SUM(E53,J53:K53)</f>
        <v>70207</v>
      </c>
      <c r="E53" s="993">
        <v>38781</v>
      </c>
      <c r="F53" s="993">
        <v>37032</v>
      </c>
      <c r="G53" s="993">
        <v>33247</v>
      </c>
      <c r="H53" s="993">
        <v>2360</v>
      </c>
      <c r="I53" s="993">
        <v>683</v>
      </c>
      <c r="J53" s="993">
        <v>24482</v>
      </c>
      <c r="K53" s="993">
        <v>6944</v>
      </c>
      <c r="L53" s="909" t="s">
        <v>4479</v>
      </c>
      <c r="M53" s="909"/>
      <c r="U53" s="994"/>
      <c r="W53" s="995"/>
    </row>
    <row r="54" spans="1:23" ht="12" customHeight="1">
      <c r="A54" s="922"/>
      <c r="B54" s="923" t="s">
        <v>4428</v>
      </c>
      <c r="C54" s="991"/>
      <c r="D54" s="992">
        <f t="shared" si="7"/>
        <v>42542</v>
      </c>
      <c r="E54" s="993">
        <v>22666</v>
      </c>
      <c r="F54" s="993">
        <v>21208</v>
      </c>
      <c r="G54" s="993">
        <v>19023</v>
      </c>
      <c r="H54" s="993">
        <v>1483</v>
      </c>
      <c r="I54" s="993">
        <v>507</v>
      </c>
      <c r="J54" s="993">
        <v>16890</v>
      </c>
      <c r="K54" s="993">
        <v>2986</v>
      </c>
      <c r="L54" s="909" t="s">
        <v>4480</v>
      </c>
      <c r="M54" s="909"/>
      <c r="U54" s="994"/>
      <c r="W54" s="995"/>
    </row>
    <row r="55" spans="1:23" ht="12" customHeight="1">
      <c r="A55" s="922"/>
      <c r="B55" s="923" t="s">
        <v>4429</v>
      </c>
      <c r="C55" s="991"/>
      <c r="D55" s="992">
        <f t="shared" si="7"/>
        <v>29073</v>
      </c>
      <c r="E55" s="993">
        <v>15261</v>
      </c>
      <c r="F55" s="993">
        <v>14300</v>
      </c>
      <c r="G55" s="993">
        <v>12958</v>
      </c>
      <c r="H55" s="993">
        <v>896</v>
      </c>
      <c r="I55" s="993">
        <v>272</v>
      </c>
      <c r="J55" s="993">
        <v>11626</v>
      </c>
      <c r="K55" s="993">
        <v>2186</v>
      </c>
      <c r="L55" s="909" t="s">
        <v>4481</v>
      </c>
      <c r="M55" s="909"/>
      <c r="U55" s="994"/>
      <c r="W55" s="995"/>
    </row>
    <row r="56" spans="1:23" ht="12" customHeight="1">
      <c r="A56" s="922"/>
      <c r="B56" s="923" t="s">
        <v>4430</v>
      </c>
      <c r="C56" s="991"/>
      <c r="D56" s="992">
        <f t="shared" si="7"/>
        <v>22074</v>
      </c>
      <c r="E56" s="993">
        <v>11937</v>
      </c>
      <c r="F56" s="993">
        <v>11279</v>
      </c>
      <c r="G56" s="993">
        <v>10114</v>
      </c>
      <c r="H56" s="993">
        <v>710</v>
      </c>
      <c r="I56" s="993">
        <v>212</v>
      </c>
      <c r="J56" s="993">
        <v>8466</v>
      </c>
      <c r="K56" s="993">
        <v>1671</v>
      </c>
      <c r="L56" s="931"/>
      <c r="M56" s="909"/>
      <c r="N56" s="909"/>
      <c r="U56" s="994"/>
      <c r="W56" s="995"/>
    </row>
    <row r="57" spans="1:23" ht="12" customHeight="1">
      <c r="A57" s="922"/>
      <c r="B57" s="923" t="s">
        <v>4431</v>
      </c>
      <c r="C57" s="991"/>
      <c r="D57" s="992">
        <f t="shared" si="7"/>
        <v>12819</v>
      </c>
      <c r="E57" s="993">
        <v>7092</v>
      </c>
      <c r="F57" s="993">
        <v>6751</v>
      </c>
      <c r="G57" s="993">
        <v>5933</v>
      </c>
      <c r="H57" s="993">
        <v>538</v>
      </c>
      <c r="I57" s="993">
        <v>204</v>
      </c>
      <c r="J57" s="993">
        <v>5486</v>
      </c>
      <c r="K57" s="993">
        <v>241</v>
      </c>
      <c r="L57" s="931"/>
      <c r="M57" s="909"/>
      <c r="N57" s="909"/>
      <c r="U57" s="994"/>
      <c r="W57" s="995"/>
    </row>
    <row r="58" spans="1:23" ht="12" customHeight="1">
      <c r="A58" s="922"/>
      <c r="B58" s="923" t="s">
        <v>4432</v>
      </c>
      <c r="C58" s="991"/>
      <c r="D58" s="992">
        <f t="shared" si="7"/>
        <v>4620</v>
      </c>
      <c r="E58" s="993">
        <v>2544</v>
      </c>
      <c r="F58" s="993">
        <v>2378</v>
      </c>
      <c r="G58" s="993">
        <v>2031</v>
      </c>
      <c r="H58" s="993">
        <v>258</v>
      </c>
      <c r="I58" s="993">
        <v>88</v>
      </c>
      <c r="J58" s="993">
        <v>1952</v>
      </c>
      <c r="K58" s="993">
        <v>124</v>
      </c>
      <c r="L58" s="931"/>
      <c r="M58" s="909"/>
      <c r="N58" s="909"/>
      <c r="U58" s="994"/>
      <c r="W58" s="995"/>
    </row>
    <row r="59" spans="1:23" ht="12" customHeight="1">
      <c r="A59" s="922"/>
      <c r="B59" s="923" t="s">
        <v>4433</v>
      </c>
      <c r="C59" s="991"/>
      <c r="D59" s="992">
        <f t="shared" si="7"/>
        <v>5933</v>
      </c>
      <c r="E59" s="993">
        <v>3199</v>
      </c>
      <c r="F59" s="993">
        <v>3046</v>
      </c>
      <c r="G59" s="993">
        <v>2626</v>
      </c>
      <c r="H59" s="993">
        <v>292</v>
      </c>
      <c r="I59" s="993">
        <v>102</v>
      </c>
      <c r="J59" s="993">
        <v>2552</v>
      </c>
      <c r="K59" s="993">
        <v>182</v>
      </c>
      <c r="L59" s="931"/>
      <c r="M59" s="909"/>
      <c r="N59" s="909"/>
      <c r="U59" s="994"/>
      <c r="W59" s="995"/>
    </row>
    <row r="60" spans="1:23" ht="12" customHeight="1">
      <c r="A60" s="922"/>
      <c r="B60" s="923" t="s">
        <v>4434</v>
      </c>
      <c r="C60" s="991"/>
      <c r="D60" s="992">
        <f t="shared" si="7"/>
        <v>10880</v>
      </c>
      <c r="E60" s="993">
        <v>5895</v>
      </c>
      <c r="F60" s="993">
        <v>5616</v>
      </c>
      <c r="G60" s="993">
        <v>4987</v>
      </c>
      <c r="H60" s="993">
        <v>400</v>
      </c>
      <c r="I60" s="993">
        <v>137</v>
      </c>
      <c r="J60" s="993">
        <v>4091</v>
      </c>
      <c r="K60" s="993">
        <v>894</v>
      </c>
      <c r="L60" s="931"/>
      <c r="M60" s="909"/>
      <c r="N60" s="909"/>
      <c r="U60" s="994"/>
      <c r="W60" s="995"/>
    </row>
    <row r="61" spans="1:23" ht="12" customHeight="1">
      <c r="A61" s="922"/>
      <c r="B61" s="923" t="s">
        <v>4435</v>
      </c>
      <c r="C61" s="991"/>
      <c r="D61" s="992">
        <f t="shared" si="7"/>
        <v>2480</v>
      </c>
      <c r="E61" s="993">
        <v>1424</v>
      </c>
      <c r="F61" s="993">
        <v>1351</v>
      </c>
      <c r="G61" s="993">
        <v>1095</v>
      </c>
      <c r="H61" s="993">
        <v>180</v>
      </c>
      <c r="I61" s="993">
        <v>71</v>
      </c>
      <c r="J61" s="993">
        <v>1056</v>
      </c>
      <c r="K61" s="993">
        <v>0</v>
      </c>
      <c r="L61" s="931"/>
      <c r="M61" s="909"/>
      <c r="N61" s="909"/>
      <c r="U61" s="994"/>
      <c r="W61" s="995"/>
    </row>
    <row r="62" spans="1:23" ht="12" customHeight="1">
      <c r="A62" s="922"/>
      <c r="B62" s="923" t="s">
        <v>4436</v>
      </c>
      <c r="C62" s="991"/>
      <c r="D62" s="992">
        <f t="shared" si="7"/>
        <v>1317</v>
      </c>
      <c r="E62" s="993">
        <v>721</v>
      </c>
      <c r="F62" s="993">
        <v>673</v>
      </c>
      <c r="G62" s="993">
        <v>521</v>
      </c>
      <c r="H62" s="993">
        <v>102</v>
      </c>
      <c r="I62" s="993">
        <v>38</v>
      </c>
      <c r="J62" s="993">
        <v>589</v>
      </c>
      <c r="K62" s="993">
        <v>7</v>
      </c>
      <c r="L62" s="931"/>
      <c r="M62" s="909"/>
      <c r="N62" s="909"/>
      <c r="U62" s="994"/>
      <c r="W62" s="995"/>
    </row>
    <row r="63" spans="1:23" ht="12" customHeight="1">
      <c r="A63" s="922"/>
      <c r="B63" s="923" t="s">
        <v>4437</v>
      </c>
      <c r="C63" s="991"/>
      <c r="D63" s="992">
        <f t="shared" si="7"/>
        <v>922</v>
      </c>
      <c r="E63" s="993">
        <v>531</v>
      </c>
      <c r="F63" s="993">
        <v>509</v>
      </c>
      <c r="G63" s="993">
        <v>394</v>
      </c>
      <c r="H63" s="993">
        <v>71</v>
      </c>
      <c r="I63" s="993">
        <v>35</v>
      </c>
      <c r="J63" s="993">
        <v>372</v>
      </c>
      <c r="K63" s="993">
        <v>19</v>
      </c>
      <c r="L63" s="931"/>
      <c r="M63" s="909"/>
      <c r="N63" s="909"/>
      <c r="U63" s="994"/>
      <c r="W63" s="995"/>
    </row>
    <row r="64" spans="1:23" ht="12" customHeight="1">
      <c r="A64" s="922"/>
      <c r="B64" s="928" t="s">
        <v>4438</v>
      </c>
      <c r="C64" s="991"/>
      <c r="D64" s="992">
        <f t="shared" si="7"/>
        <v>4185</v>
      </c>
      <c r="E64" s="993">
        <v>2436</v>
      </c>
      <c r="F64" s="993">
        <v>2321</v>
      </c>
      <c r="G64" s="993">
        <v>2025</v>
      </c>
      <c r="H64" s="993">
        <v>190</v>
      </c>
      <c r="I64" s="993">
        <v>85</v>
      </c>
      <c r="J64" s="993">
        <v>1604</v>
      </c>
      <c r="K64" s="993">
        <v>145</v>
      </c>
      <c r="L64" s="931"/>
      <c r="M64" s="909"/>
      <c r="N64" s="909"/>
      <c r="U64" s="994"/>
      <c r="W64" s="995"/>
    </row>
    <row r="65" spans="1:23" ht="4.1500000000000004" customHeight="1">
      <c r="A65" s="933"/>
      <c r="B65" s="933"/>
      <c r="C65" s="933"/>
      <c r="D65" s="934"/>
      <c r="E65" s="933"/>
      <c r="F65" s="933"/>
      <c r="G65" s="933"/>
      <c r="H65" s="933"/>
      <c r="I65" s="933"/>
      <c r="J65" s="933"/>
      <c r="K65" s="933"/>
      <c r="L65" s="909"/>
      <c r="M65" s="909"/>
      <c r="N65" s="909"/>
      <c r="O65" s="909"/>
      <c r="U65" s="994"/>
      <c r="W65" s="995"/>
    </row>
    <row r="66" spans="1:23">
      <c r="N66" s="909"/>
      <c r="O66" s="909"/>
      <c r="P66" s="909"/>
    </row>
  </sheetData>
  <mergeCells count="36">
    <mergeCell ref="N26:N27"/>
    <mergeCell ref="O26:O27"/>
    <mergeCell ref="P26:P27"/>
    <mergeCell ref="J45:K46"/>
    <mergeCell ref="A47:C49"/>
    <mergeCell ref="D47:D49"/>
    <mergeCell ref="K47:K49"/>
    <mergeCell ref="E48:E49"/>
    <mergeCell ref="F48:I48"/>
    <mergeCell ref="J48:J49"/>
    <mergeCell ref="G26:G27"/>
    <mergeCell ref="H26:H27"/>
    <mergeCell ref="I26:I27"/>
    <mergeCell ref="J26:J27"/>
    <mergeCell ref="L26:L27"/>
    <mergeCell ref="M26:M27"/>
    <mergeCell ref="P23:Q24"/>
    <mergeCell ref="A25:C27"/>
    <mergeCell ref="D25:E25"/>
    <mergeCell ref="G25:I25"/>
    <mergeCell ref="K25:K27"/>
    <mergeCell ref="M25:O25"/>
    <mergeCell ref="Q25:Q27"/>
    <mergeCell ref="D26:D27"/>
    <mergeCell ref="E26:E27"/>
    <mergeCell ref="F26:F27"/>
    <mergeCell ref="O1:P2"/>
    <mergeCell ref="A3:C5"/>
    <mergeCell ref="Q3:R3"/>
    <mergeCell ref="D4:D5"/>
    <mergeCell ref="E4:E5"/>
    <mergeCell ref="N4:N5"/>
    <mergeCell ref="O4:O5"/>
    <mergeCell ref="P4:P5"/>
    <mergeCell ref="Q4:Q5"/>
    <mergeCell ref="R4:R5"/>
  </mergeCells>
  <phoneticPr fontId="2"/>
  <pageMargins left="0.78740157480314965" right="0.78740157480314965" top="0.78740157480314965" bottom="0.78740157480314965" header="0.51181102362204722" footer="0.51181102362204722"/>
  <pageSetup paperSize="9" firstPageNumber="141" orientation="portrait" useFirstPageNumber="1" horizontalDpi="300" verticalDpi="300" r:id="rId1"/>
  <headerFooter alignWithMargins="0">
    <oddFooter>&amp;C
&amp;"ＭＳ 明朝,標準"－&amp;P－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zoomScaleNormal="100" workbookViewId="0">
      <selection activeCell="M9" sqref="M9"/>
    </sheetView>
  </sheetViews>
  <sheetFormatPr defaultRowHeight="10.5"/>
  <cols>
    <col min="1" max="1" width="2.875" style="996" customWidth="1"/>
    <col min="2" max="2" width="8.125" style="1012" customWidth="1"/>
    <col min="3" max="3" width="12.25" style="996" customWidth="1"/>
    <col min="4" max="10" width="7.5" style="996" customWidth="1"/>
    <col min="11" max="24" width="7.375" style="996" customWidth="1"/>
    <col min="25" max="256" width="9" style="996"/>
    <col min="257" max="257" width="2.875" style="996" customWidth="1"/>
    <col min="258" max="258" width="8.125" style="996" customWidth="1"/>
    <col min="259" max="259" width="12.25" style="996" customWidth="1"/>
    <col min="260" max="266" width="7.5" style="996" customWidth="1"/>
    <col min="267" max="280" width="7.375" style="996" customWidth="1"/>
    <col min="281" max="512" width="9" style="996"/>
    <col min="513" max="513" width="2.875" style="996" customWidth="1"/>
    <col min="514" max="514" width="8.125" style="996" customWidth="1"/>
    <col min="515" max="515" width="12.25" style="996" customWidth="1"/>
    <col min="516" max="522" width="7.5" style="996" customWidth="1"/>
    <col min="523" max="536" width="7.375" style="996" customWidth="1"/>
    <col min="537" max="768" width="9" style="996"/>
    <col min="769" max="769" width="2.875" style="996" customWidth="1"/>
    <col min="770" max="770" width="8.125" style="996" customWidth="1"/>
    <col min="771" max="771" width="12.25" style="996" customWidth="1"/>
    <col min="772" max="778" width="7.5" style="996" customWidth="1"/>
    <col min="779" max="792" width="7.375" style="996" customWidth="1"/>
    <col min="793" max="1024" width="9" style="996"/>
    <col min="1025" max="1025" width="2.875" style="996" customWidth="1"/>
    <col min="1026" max="1026" width="8.125" style="996" customWidth="1"/>
    <col min="1027" max="1027" width="12.25" style="996" customWidth="1"/>
    <col min="1028" max="1034" width="7.5" style="996" customWidth="1"/>
    <col min="1035" max="1048" width="7.375" style="996" customWidth="1"/>
    <col min="1049" max="1280" width="9" style="996"/>
    <col min="1281" max="1281" width="2.875" style="996" customWidth="1"/>
    <col min="1282" max="1282" width="8.125" style="996" customWidth="1"/>
    <col min="1283" max="1283" width="12.25" style="996" customWidth="1"/>
    <col min="1284" max="1290" width="7.5" style="996" customWidth="1"/>
    <col min="1291" max="1304" width="7.375" style="996" customWidth="1"/>
    <col min="1305" max="1536" width="9" style="996"/>
    <col min="1537" max="1537" width="2.875" style="996" customWidth="1"/>
    <col min="1538" max="1538" width="8.125" style="996" customWidth="1"/>
    <col min="1539" max="1539" width="12.25" style="996" customWidth="1"/>
    <col min="1540" max="1546" width="7.5" style="996" customWidth="1"/>
    <col min="1547" max="1560" width="7.375" style="996" customWidth="1"/>
    <col min="1561" max="1792" width="9" style="996"/>
    <col min="1793" max="1793" width="2.875" style="996" customWidth="1"/>
    <col min="1794" max="1794" width="8.125" style="996" customWidth="1"/>
    <col min="1795" max="1795" width="12.25" style="996" customWidth="1"/>
    <col min="1796" max="1802" width="7.5" style="996" customWidth="1"/>
    <col min="1803" max="1816" width="7.375" style="996" customWidth="1"/>
    <col min="1817" max="2048" width="9" style="996"/>
    <col min="2049" max="2049" width="2.875" style="996" customWidth="1"/>
    <col min="2050" max="2050" width="8.125" style="996" customWidth="1"/>
    <col min="2051" max="2051" width="12.25" style="996" customWidth="1"/>
    <col min="2052" max="2058" width="7.5" style="996" customWidth="1"/>
    <col min="2059" max="2072" width="7.375" style="996" customWidth="1"/>
    <col min="2073" max="2304" width="9" style="996"/>
    <col min="2305" max="2305" width="2.875" style="996" customWidth="1"/>
    <col min="2306" max="2306" width="8.125" style="996" customWidth="1"/>
    <col min="2307" max="2307" width="12.25" style="996" customWidth="1"/>
    <col min="2308" max="2314" width="7.5" style="996" customWidth="1"/>
    <col min="2315" max="2328" width="7.375" style="996" customWidth="1"/>
    <col min="2329" max="2560" width="9" style="996"/>
    <col min="2561" max="2561" width="2.875" style="996" customWidth="1"/>
    <col min="2562" max="2562" width="8.125" style="996" customWidth="1"/>
    <col min="2563" max="2563" width="12.25" style="996" customWidth="1"/>
    <col min="2564" max="2570" width="7.5" style="996" customWidth="1"/>
    <col min="2571" max="2584" width="7.375" style="996" customWidth="1"/>
    <col min="2585" max="2816" width="9" style="996"/>
    <col min="2817" max="2817" width="2.875" style="996" customWidth="1"/>
    <col min="2818" max="2818" width="8.125" style="996" customWidth="1"/>
    <col min="2819" max="2819" width="12.25" style="996" customWidth="1"/>
    <col min="2820" max="2826" width="7.5" style="996" customWidth="1"/>
    <col min="2827" max="2840" width="7.375" style="996" customWidth="1"/>
    <col min="2841" max="3072" width="9" style="996"/>
    <col min="3073" max="3073" width="2.875" style="996" customWidth="1"/>
    <col min="3074" max="3074" width="8.125" style="996" customWidth="1"/>
    <col min="3075" max="3075" width="12.25" style="996" customWidth="1"/>
    <col min="3076" max="3082" width="7.5" style="996" customWidth="1"/>
    <col min="3083" max="3096" width="7.375" style="996" customWidth="1"/>
    <col min="3097" max="3328" width="9" style="996"/>
    <col min="3329" max="3329" width="2.875" style="996" customWidth="1"/>
    <col min="3330" max="3330" width="8.125" style="996" customWidth="1"/>
    <col min="3331" max="3331" width="12.25" style="996" customWidth="1"/>
    <col min="3332" max="3338" width="7.5" style="996" customWidth="1"/>
    <col min="3339" max="3352" width="7.375" style="996" customWidth="1"/>
    <col min="3353" max="3584" width="9" style="996"/>
    <col min="3585" max="3585" width="2.875" style="996" customWidth="1"/>
    <col min="3586" max="3586" width="8.125" style="996" customWidth="1"/>
    <col min="3587" max="3587" width="12.25" style="996" customWidth="1"/>
    <col min="3588" max="3594" width="7.5" style="996" customWidth="1"/>
    <col min="3595" max="3608" width="7.375" style="996" customWidth="1"/>
    <col min="3609" max="3840" width="9" style="996"/>
    <col min="3841" max="3841" width="2.875" style="996" customWidth="1"/>
    <col min="3842" max="3842" width="8.125" style="996" customWidth="1"/>
    <col min="3843" max="3843" width="12.25" style="996" customWidth="1"/>
    <col min="3844" max="3850" width="7.5" style="996" customWidth="1"/>
    <col min="3851" max="3864" width="7.375" style="996" customWidth="1"/>
    <col min="3865" max="4096" width="9" style="996"/>
    <col min="4097" max="4097" width="2.875" style="996" customWidth="1"/>
    <col min="4098" max="4098" width="8.125" style="996" customWidth="1"/>
    <col min="4099" max="4099" width="12.25" style="996" customWidth="1"/>
    <col min="4100" max="4106" width="7.5" style="996" customWidth="1"/>
    <col min="4107" max="4120" width="7.375" style="996" customWidth="1"/>
    <col min="4121" max="4352" width="9" style="996"/>
    <col min="4353" max="4353" width="2.875" style="996" customWidth="1"/>
    <col min="4354" max="4354" width="8.125" style="996" customWidth="1"/>
    <col min="4355" max="4355" width="12.25" style="996" customWidth="1"/>
    <col min="4356" max="4362" width="7.5" style="996" customWidth="1"/>
    <col min="4363" max="4376" width="7.375" style="996" customWidth="1"/>
    <col min="4377" max="4608" width="9" style="996"/>
    <col min="4609" max="4609" width="2.875" style="996" customWidth="1"/>
    <col min="4610" max="4610" width="8.125" style="996" customWidth="1"/>
    <col min="4611" max="4611" width="12.25" style="996" customWidth="1"/>
    <col min="4612" max="4618" width="7.5" style="996" customWidth="1"/>
    <col min="4619" max="4632" width="7.375" style="996" customWidth="1"/>
    <col min="4633" max="4864" width="9" style="996"/>
    <col min="4865" max="4865" width="2.875" style="996" customWidth="1"/>
    <col min="4866" max="4866" width="8.125" style="996" customWidth="1"/>
    <col min="4867" max="4867" width="12.25" style="996" customWidth="1"/>
    <col min="4868" max="4874" width="7.5" style="996" customWidth="1"/>
    <col min="4875" max="4888" width="7.375" style="996" customWidth="1"/>
    <col min="4889" max="5120" width="9" style="996"/>
    <col min="5121" max="5121" width="2.875" style="996" customWidth="1"/>
    <col min="5122" max="5122" width="8.125" style="996" customWidth="1"/>
    <col min="5123" max="5123" width="12.25" style="996" customWidth="1"/>
    <col min="5124" max="5130" width="7.5" style="996" customWidth="1"/>
    <col min="5131" max="5144" width="7.375" style="996" customWidth="1"/>
    <col min="5145" max="5376" width="9" style="996"/>
    <col min="5377" max="5377" width="2.875" style="996" customWidth="1"/>
    <col min="5378" max="5378" width="8.125" style="996" customWidth="1"/>
    <col min="5379" max="5379" width="12.25" style="996" customWidth="1"/>
    <col min="5380" max="5386" width="7.5" style="996" customWidth="1"/>
    <col min="5387" max="5400" width="7.375" style="996" customWidth="1"/>
    <col min="5401" max="5632" width="9" style="996"/>
    <col min="5633" max="5633" width="2.875" style="996" customWidth="1"/>
    <col min="5634" max="5634" width="8.125" style="996" customWidth="1"/>
    <col min="5635" max="5635" width="12.25" style="996" customWidth="1"/>
    <col min="5636" max="5642" width="7.5" style="996" customWidth="1"/>
    <col min="5643" max="5656" width="7.375" style="996" customWidth="1"/>
    <col min="5657" max="5888" width="9" style="996"/>
    <col min="5889" max="5889" width="2.875" style="996" customWidth="1"/>
    <col min="5890" max="5890" width="8.125" style="996" customWidth="1"/>
    <col min="5891" max="5891" width="12.25" style="996" customWidth="1"/>
    <col min="5892" max="5898" width="7.5" style="996" customWidth="1"/>
    <col min="5899" max="5912" width="7.375" style="996" customWidth="1"/>
    <col min="5913" max="6144" width="9" style="996"/>
    <col min="6145" max="6145" width="2.875" style="996" customWidth="1"/>
    <col min="6146" max="6146" width="8.125" style="996" customWidth="1"/>
    <col min="6147" max="6147" width="12.25" style="996" customWidth="1"/>
    <col min="6148" max="6154" width="7.5" style="996" customWidth="1"/>
    <col min="6155" max="6168" width="7.375" style="996" customWidth="1"/>
    <col min="6169" max="6400" width="9" style="996"/>
    <col min="6401" max="6401" width="2.875" style="996" customWidth="1"/>
    <col min="6402" max="6402" width="8.125" style="996" customWidth="1"/>
    <col min="6403" max="6403" width="12.25" style="996" customWidth="1"/>
    <col min="6404" max="6410" width="7.5" style="996" customWidth="1"/>
    <col min="6411" max="6424" width="7.375" style="996" customWidth="1"/>
    <col min="6425" max="6656" width="9" style="996"/>
    <col min="6657" max="6657" width="2.875" style="996" customWidth="1"/>
    <col min="6658" max="6658" width="8.125" style="996" customWidth="1"/>
    <col min="6659" max="6659" width="12.25" style="996" customWidth="1"/>
    <col min="6660" max="6666" width="7.5" style="996" customWidth="1"/>
    <col min="6667" max="6680" width="7.375" style="996" customWidth="1"/>
    <col min="6681" max="6912" width="9" style="996"/>
    <col min="6913" max="6913" width="2.875" style="996" customWidth="1"/>
    <col min="6914" max="6914" width="8.125" style="996" customWidth="1"/>
    <col min="6915" max="6915" width="12.25" style="996" customWidth="1"/>
    <col min="6916" max="6922" width="7.5" style="996" customWidth="1"/>
    <col min="6923" max="6936" width="7.375" style="996" customWidth="1"/>
    <col min="6937" max="7168" width="9" style="996"/>
    <col min="7169" max="7169" width="2.875" style="996" customWidth="1"/>
    <col min="7170" max="7170" width="8.125" style="996" customWidth="1"/>
    <col min="7171" max="7171" width="12.25" style="996" customWidth="1"/>
    <col min="7172" max="7178" width="7.5" style="996" customWidth="1"/>
    <col min="7179" max="7192" width="7.375" style="996" customWidth="1"/>
    <col min="7193" max="7424" width="9" style="996"/>
    <col min="7425" max="7425" width="2.875" style="996" customWidth="1"/>
    <col min="7426" max="7426" width="8.125" style="996" customWidth="1"/>
    <col min="7427" max="7427" width="12.25" style="996" customWidth="1"/>
    <col min="7428" max="7434" width="7.5" style="996" customWidth="1"/>
    <col min="7435" max="7448" width="7.375" style="996" customWidth="1"/>
    <col min="7449" max="7680" width="9" style="996"/>
    <col min="7681" max="7681" width="2.875" style="996" customWidth="1"/>
    <col min="7682" max="7682" width="8.125" style="996" customWidth="1"/>
    <col min="7683" max="7683" width="12.25" style="996" customWidth="1"/>
    <col min="7684" max="7690" width="7.5" style="996" customWidth="1"/>
    <col min="7691" max="7704" width="7.375" style="996" customWidth="1"/>
    <col min="7705" max="7936" width="9" style="996"/>
    <col min="7937" max="7937" width="2.875" style="996" customWidth="1"/>
    <col min="7938" max="7938" width="8.125" style="996" customWidth="1"/>
    <col min="7939" max="7939" width="12.25" style="996" customWidth="1"/>
    <col min="7940" max="7946" width="7.5" style="996" customWidth="1"/>
    <col min="7947" max="7960" width="7.375" style="996" customWidth="1"/>
    <col min="7961" max="8192" width="9" style="996"/>
    <col min="8193" max="8193" width="2.875" style="996" customWidth="1"/>
    <col min="8194" max="8194" width="8.125" style="996" customWidth="1"/>
    <col min="8195" max="8195" width="12.25" style="996" customWidth="1"/>
    <col min="8196" max="8202" width="7.5" style="996" customWidth="1"/>
    <col min="8203" max="8216" width="7.375" style="996" customWidth="1"/>
    <col min="8217" max="8448" width="9" style="996"/>
    <col min="8449" max="8449" width="2.875" style="996" customWidth="1"/>
    <col min="8450" max="8450" width="8.125" style="996" customWidth="1"/>
    <col min="8451" max="8451" width="12.25" style="996" customWidth="1"/>
    <col min="8452" max="8458" width="7.5" style="996" customWidth="1"/>
    <col min="8459" max="8472" width="7.375" style="996" customWidth="1"/>
    <col min="8473" max="8704" width="9" style="996"/>
    <col min="8705" max="8705" width="2.875" style="996" customWidth="1"/>
    <col min="8706" max="8706" width="8.125" style="996" customWidth="1"/>
    <col min="8707" max="8707" width="12.25" style="996" customWidth="1"/>
    <col min="8708" max="8714" width="7.5" style="996" customWidth="1"/>
    <col min="8715" max="8728" width="7.375" style="996" customWidth="1"/>
    <col min="8729" max="8960" width="9" style="996"/>
    <col min="8961" max="8961" width="2.875" style="996" customWidth="1"/>
    <col min="8962" max="8962" width="8.125" style="996" customWidth="1"/>
    <col min="8963" max="8963" width="12.25" style="996" customWidth="1"/>
    <col min="8964" max="8970" width="7.5" style="996" customWidth="1"/>
    <col min="8971" max="8984" width="7.375" style="996" customWidth="1"/>
    <col min="8985" max="9216" width="9" style="996"/>
    <col min="9217" max="9217" width="2.875" style="996" customWidth="1"/>
    <col min="9218" max="9218" width="8.125" style="996" customWidth="1"/>
    <col min="9219" max="9219" width="12.25" style="996" customWidth="1"/>
    <col min="9220" max="9226" width="7.5" style="996" customWidth="1"/>
    <col min="9227" max="9240" width="7.375" style="996" customWidth="1"/>
    <col min="9241" max="9472" width="9" style="996"/>
    <col min="9473" max="9473" width="2.875" style="996" customWidth="1"/>
    <col min="9474" max="9474" width="8.125" style="996" customWidth="1"/>
    <col min="9475" max="9475" width="12.25" style="996" customWidth="1"/>
    <col min="9476" max="9482" width="7.5" style="996" customWidth="1"/>
    <col min="9483" max="9496" width="7.375" style="996" customWidth="1"/>
    <col min="9497" max="9728" width="9" style="996"/>
    <col min="9729" max="9729" width="2.875" style="996" customWidth="1"/>
    <col min="9730" max="9730" width="8.125" style="996" customWidth="1"/>
    <col min="9731" max="9731" width="12.25" style="996" customWidth="1"/>
    <col min="9732" max="9738" width="7.5" style="996" customWidth="1"/>
    <col min="9739" max="9752" width="7.375" style="996" customWidth="1"/>
    <col min="9753" max="9984" width="9" style="996"/>
    <col min="9985" max="9985" width="2.875" style="996" customWidth="1"/>
    <col min="9986" max="9986" width="8.125" style="996" customWidth="1"/>
    <col min="9987" max="9987" width="12.25" style="996" customWidth="1"/>
    <col min="9988" max="9994" width="7.5" style="996" customWidth="1"/>
    <col min="9995" max="10008" width="7.375" style="996" customWidth="1"/>
    <col min="10009" max="10240" width="9" style="996"/>
    <col min="10241" max="10241" width="2.875" style="996" customWidth="1"/>
    <col min="10242" max="10242" width="8.125" style="996" customWidth="1"/>
    <col min="10243" max="10243" width="12.25" style="996" customWidth="1"/>
    <col min="10244" max="10250" width="7.5" style="996" customWidth="1"/>
    <col min="10251" max="10264" width="7.375" style="996" customWidth="1"/>
    <col min="10265" max="10496" width="9" style="996"/>
    <col min="10497" max="10497" width="2.875" style="996" customWidth="1"/>
    <col min="10498" max="10498" width="8.125" style="996" customWidth="1"/>
    <col min="10499" max="10499" width="12.25" style="996" customWidth="1"/>
    <col min="10500" max="10506" width="7.5" style="996" customWidth="1"/>
    <col min="10507" max="10520" width="7.375" style="996" customWidth="1"/>
    <col min="10521" max="10752" width="9" style="996"/>
    <col min="10753" max="10753" width="2.875" style="996" customWidth="1"/>
    <col min="10754" max="10754" width="8.125" style="996" customWidth="1"/>
    <col min="10755" max="10755" width="12.25" style="996" customWidth="1"/>
    <col min="10756" max="10762" width="7.5" style="996" customWidth="1"/>
    <col min="10763" max="10776" width="7.375" style="996" customWidth="1"/>
    <col min="10777" max="11008" width="9" style="996"/>
    <col min="11009" max="11009" width="2.875" style="996" customWidth="1"/>
    <col min="11010" max="11010" width="8.125" style="996" customWidth="1"/>
    <col min="11011" max="11011" width="12.25" style="996" customWidth="1"/>
    <col min="11012" max="11018" width="7.5" style="996" customWidth="1"/>
    <col min="11019" max="11032" width="7.375" style="996" customWidth="1"/>
    <col min="11033" max="11264" width="9" style="996"/>
    <col min="11265" max="11265" width="2.875" style="996" customWidth="1"/>
    <col min="11266" max="11266" width="8.125" style="996" customWidth="1"/>
    <col min="11267" max="11267" width="12.25" style="996" customWidth="1"/>
    <col min="11268" max="11274" width="7.5" style="996" customWidth="1"/>
    <col min="11275" max="11288" width="7.375" style="996" customWidth="1"/>
    <col min="11289" max="11520" width="9" style="996"/>
    <col min="11521" max="11521" width="2.875" style="996" customWidth="1"/>
    <col min="11522" max="11522" width="8.125" style="996" customWidth="1"/>
    <col min="11523" max="11523" width="12.25" style="996" customWidth="1"/>
    <col min="11524" max="11530" width="7.5" style="996" customWidth="1"/>
    <col min="11531" max="11544" width="7.375" style="996" customWidth="1"/>
    <col min="11545" max="11776" width="9" style="996"/>
    <col min="11777" max="11777" width="2.875" style="996" customWidth="1"/>
    <col min="11778" max="11778" width="8.125" style="996" customWidth="1"/>
    <col min="11779" max="11779" width="12.25" style="996" customWidth="1"/>
    <col min="11780" max="11786" width="7.5" style="996" customWidth="1"/>
    <col min="11787" max="11800" width="7.375" style="996" customWidth="1"/>
    <col min="11801" max="12032" width="9" style="996"/>
    <col min="12033" max="12033" width="2.875" style="996" customWidth="1"/>
    <col min="12034" max="12034" width="8.125" style="996" customWidth="1"/>
    <col min="12035" max="12035" width="12.25" style="996" customWidth="1"/>
    <col min="12036" max="12042" width="7.5" style="996" customWidth="1"/>
    <col min="12043" max="12056" width="7.375" style="996" customWidth="1"/>
    <col min="12057" max="12288" width="9" style="996"/>
    <col min="12289" max="12289" width="2.875" style="996" customWidth="1"/>
    <col min="12290" max="12290" width="8.125" style="996" customWidth="1"/>
    <col min="12291" max="12291" width="12.25" style="996" customWidth="1"/>
    <col min="12292" max="12298" width="7.5" style="996" customWidth="1"/>
    <col min="12299" max="12312" width="7.375" style="996" customWidth="1"/>
    <col min="12313" max="12544" width="9" style="996"/>
    <col min="12545" max="12545" width="2.875" style="996" customWidth="1"/>
    <col min="12546" max="12546" width="8.125" style="996" customWidth="1"/>
    <col min="12547" max="12547" width="12.25" style="996" customWidth="1"/>
    <col min="12548" max="12554" width="7.5" style="996" customWidth="1"/>
    <col min="12555" max="12568" width="7.375" style="996" customWidth="1"/>
    <col min="12569" max="12800" width="9" style="996"/>
    <col min="12801" max="12801" width="2.875" style="996" customWidth="1"/>
    <col min="12802" max="12802" width="8.125" style="996" customWidth="1"/>
    <col min="12803" max="12803" width="12.25" style="996" customWidth="1"/>
    <col min="12804" max="12810" width="7.5" style="996" customWidth="1"/>
    <col min="12811" max="12824" width="7.375" style="996" customWidth="1"/>
    <col min="12825" max="13056" width="9" style="996"/>
    <col min="13057" max="13057" width="2.875" style="996" customWidth="1"/>
    <col min="13058" max="13058" width="8.125" style="996" customWidth="1"/>
    <col min="13059" max="13059" width="12.25" style="996" customWidth="1"/>
    <col min="13060" max="13066" width="7.5" style="996" customWidth="1"/>
    <col min="13067" max="13080" width="7.375" style="996" customWidth="1"/>
    <col min="13081" max="13312" width="9" style="996"/>
    <col min="13313" max="13313" width="2.875" style="996" customWidth="1"/>
    <col min="13314" max="13314" width="8.125" style="996" customWidth="1"/>
    <col min="13315" max="13315" width="12.25" style="996" customWidth="1"/>
    <col min="13316" max="13322" width="7.5" style="996" customWidth="1"/>
    <col min="13323" max="13336" width="7.375" style="996" customWidth="1"/>
    <col min="13337" max="13568" width="9" style="996"/>
    <col min="13569" max="13569" width="2.875" style="996" customWidth="1"/>
    <col min="13570" max="13570" width="8.125" style="996" customWidth="1"/>
    <col min="13571" max="13571" width="12.25" style="996" customWidth="1"/>
    <col min="13572" max="13578" width="7.5" style="996" customWidth="1"/>
    <col min="13579" max="13592" width="7.375" style="996" customWidth="1"/>
    <col min="13593" max="13824" width="9" style="996"/>
    <col min="13825" max="13825" width="2.875" style="996" customWidth="1"/>
    <col min="13826" max="13826" width="8.125" style="996" customWidth="1"/>
    <col min="13827" max="13827" width="12.25" style="996" customWidth="1"/>
    <col min="13828" max="13834" width="7.5" style="996" customWidth="1"/>
    <col min="13835" max="13848" width="7.375" style="996" customWidth="1"/>
    <col min="13849" max="14080" width="9" style="996"/>
    <col min="14081" max="14081" width="2.875" style="996" customWidth="1"/>
    <col min="14082" max="14082" width="8.125" style="996" customWidth="1"/>
    <col min="14083" max="14083" width="12.25" style="996" customWidth="1"/>
    <col min="14084" max="14090" width="7.5" style="996" customWidth="1"/>
    <col min="14091" max="14104" width="7.375" style="996" customWidth="1"/>
    <col min="14105" max="14336" width="9" style="996"/>
    <col min="14337" max="14337" width="2.875" style="996" customWidth="1"/>
    <col min="14338" max="14338" width="8.125" style="996" customWidth="1"/>
    <col min="14339" max="14339" width="12.25" style="996" customWidth="1"/>
    <col min="14340" max="14346" width="7.5" style="996" customWidth="1"/>
    <col min="14347" max="14360" width="7.375" style="996" customWidth="1"/>
    <col min="14361" max="14592" width="9" style="996"/>
    <col min="14593" max="14593" width="2.875" style="996" customWidth="1"/>
    <col min="14594" max="14594" width="8.125" style="996" customWidth="1"/>
    <col min="14595" max="14595" width="12.25" style="996" customWidth="1"/>
    <col min="14596" max="14602" width="7.5" style="996" customWidth="1"/>
    <col min="14603" max="14616" width="7.375" style="996" customWidth="1"/>
    <col min="14617" max="14848" width="9" style="996"/>
    <col min="14849" max="14849" width="2.875" style="996" customWidth="1"/>
    <col min="14850" max="14850" width="8.125" style="996" customWidth="1"/>
    <col min="14851" max="14851" width="12.25" style="996" customWidth="1"/>
    <col min="14852" max="14858" width="7.5" style="996" customWidth="1"/>
    <col min="14859" max="14872" width="7.375" style="996" customWidth="1"/>
    <col min="14873" max="15104" width="9" style="996"/>
    <col min="15105" max="15105" width="2.875" style="996" customWidth="1"/>
    <col min="15106" max="15106" width="8.125" style="996" customWidth="1"/>
    <col min="15107" max="15107" width="12.25" style="996" customWidth="1"/>
    <col min="15108" max="15114" width="7.5" style="996" customWidth="1"/>
    <col min="15115" max="15128" width="7.375" style="996" customWidth="1"/>
    <col min="15129" max="15360" width="9" style="996"/>
    <col min="15361" max="15361" width="2.875" style="996" customWidth="1"/>
    <col min="15362" max="15362" width="8.125" style="996" customWidth="1"/>
    <col min="15363" max="15363" width="12.25" style="996" customWidth="1"/>
    <col min="15364" max="15370" width="7.5" style="996" customWidth="1"/>
    <col min="15371" max="15384" width="7.375" style="996" customWidth="1"/>
    <col min="15385" max="15616" width="9" style="996"/>
    <col min="15617" max="15617" width="2.875" style="996" customWidth="1"/>
    <col min="15618" max="15618" width="8.125" style="996" customWidth="1"/>
    <col min="15619" max="15619" width="12.25" style="996" customWidth="1"/>
    <col min="15620" max="15626" width="7.5" style="996" customWidth="1"/>
    <col min="15627" max="15640" width="7.375" style="996" customWidth="1"/>
    <col min="15641" max="15872" width="9" style="996"/>
    <col min="15873" max="15873" width="2.875" style="996" customWidth="1"/>
    <col min="15874" max="15874" width="8.125" style="996" customWidth="1"/>
    <col min="15875" max="15875" width="12.25" style="996" customWidth="1"/>
    <col min="15876" max="15882" width="7.5" style="996" customWidth="1"/>
    <col min="15883" max="15896" width="7.375" style="996" customWidth="1"/>
    <col min="15897" max="16128" width="9" style="996"/>
    <col min="16129" max="16129" width="2.875" style="996" customWidth="1"/>
    <col min="16130" max="16130" width="8.125" style="996" customWidth="1"/>
    <col min="16131" max="16131" width="12.25" style="996" customWidth="1"/>
    <col min="16132" max="16138" width="7.5" style="996" customWidth="1"/>
    <col min="16139" max="16152" width="7.375" style="996" customWidth="1"/>
    <col min="16153" max="16384" width="9" style="996"/>
  </cols>
  <sheetData>
    <row r="1" spans="1:24" ht="18" customHeight="1">
      <c r="A1" s="41" t="s">
        <v>4482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4">
      <c r="B2" s="996"/>
      <c r="X2" s="997" t="s">
        <v>4283</v>
      </c>
    </row>
    <row r="3" spans="1:24" ht="21.75" customHeight="1">
      <c r="A3" s="406" t="s">
        <v>4483</v>
      </c>
      <c r="B3" s="407"/>
      <c r="C3" s="407"/>
      <c r="D3" s="673" t="s">
        <v>4484</v>
      </c>
      <c r="E3" s="674"/>
      <c r="F3" s="674"/>
      <c r="G3" s="674"/>
      <c r="H3" s="674"/>
      <c r="I3" s="674"/>
      <c r="J3" s="674"/>
      <c r="K3" s="673" t="s">
        <v>57</v>
      </c>
      <c r="L3" s="674"/>
      <c r="M3" s="674"/>
      <c r="N3" s="674"/>
      <c r="O3" s="674"/>
      <c r="P3" s="674"/>
      <c r="Q3" s="674"/>
      <c r="R3" s="585" t="s">
        <v>58</v>
      </c>
      <c r="S3" s="405"/>
      <c r="T3" s="405"/>
      <c r="U3" s="405"/>
      <c r="V3" s="405"/>
      <c r="W3" s="405"/>
      <c r="X3" s="405"/>
    </row>
    <row r="4" spans="1:24" ht="28.5" customHeight="1">
      <c r="A4" s="411"/>
      <c r="B4" s="412"/>
      <c r="C4" s="412"/>
      <c r="D4" s="589" t="s">
        <v>56</v>
      </c>
      <c r="E4" s="589" t="s">
        <v>4184</v>
      </c>
      <c r="F4" s="589" t="s">
        <v>4485</v>
      </c>
      <c r="G4" s="589" t="s">
        <v>4486</v>
      </c>
      <c r="H4" s="998" t="s">
        <v>4487</v>
      </c>
      <c r="I4" s="589" t="s">
        <v>4488</v>
      </c>
      <c r="J4" s="589" t="s">
        <v>4489</v>
      </c>
      <c r="K4" s="589" t="s">
        <v>56</v>
      </c>
      <c r="L4" s="589" t="s">
        <v>4184</v>
      </c>
      <c r="M4" s="589" t="s">
        <v>4485</v>
      </c>
      <c r="N4" s="589" t="s">
        <v>4486</v>
      </c>
      <c r="O4" s="998" t="s">
        <v>4487</v>
      </c>
      <c r="P4" s="589" t="s">
        <v>4488</v>
      </c>
      <c r="Q4" s="589" t="s">
        <v>4489</v>
      </c>
      <c r="R4" s="589" t="s">
        <v>56</v>
      </c>
      <c r="S4" s="589" t="s">
        <v>4184</v>
      </c>
      <c r="T4" s="589" t="s">
        <v>4485</v>
      </c>
      <c r="U4" s="589" t="s">
        <v>4486</v>
      </c>
      <c r="V4" s="998" t="s">
        <v>4487</v>
      </c>
      <c r="W4" s="589" t="s">
        <v>4488</v>
      </c>
      <c r="X4" s="744" t="s">
        <v>4489</v>
      </c>
    </row>
    <row r="5" spans="1:24" ht="11.25">
      <c r="A5" s="338"/>
      <c r="B5" s="402"/>
      <c r="C5" s="338"/>
      <c r="D5" s="999"/>
      <c r="E5" s="792"/>
      <c r="F5" s="792"/>
      <c r="G5" s="792"/>
      <c r="H5" s="1000"/>
      <c r="I5" s="792"/>
      <c r="J5" s="792"/>
      <c r="K5" s="792"/>
      <c r="L5" s="792"/>
      <c r="M5" s="792"/>
      <c r="N5" s="792"/>
      <c r="O5" s="1000"/>
      <c r="P5" s="792"/>
      <c r="Q5" s="792"/>
      <c r="R5" s="1000"/>
      <c r="S5" s="1000"/>
      <c r="T5" s="1000"/>
      <c r="U5" s="1000"/>
      <c r="V5" s="1000"/>
      <c r="W5" s="1000"/>
      <c r="X5" s="1000"/>
    </row>
    <row r="6" spans="1:24" s="1003" customFormat="1" ht="18.95" customHeight="1">
      <c r="A6" s="797" t="s">
        <v>4273</v>
      </c>
      <c r="B6" s="748"/>
      <c r="C6" s="748"/>
      <c r="D6" s="1001">
        <v>147912</v>
      </c>
      <c r="E6" s="1002">
        <v>122459</v>
      </c>
      <c r="F6" s="1002">
        <v>9658</v>
      </c>
      <c r="G6" s="1002">
        <v>2473</v>
      </c>
      <c r="H6" s="1002">
        <v>7809</v>
      </c>
      <c r="I6" s="1002">
        <v>3327</v>
      </c>
      <c r="J6" s="1002">
        <v>116</v>
      </c>
      <c r="K6" s="1002">
        <v>84196</v>
      </c>
      <c r="L6" s="1002">
        <v>67515</v>
      </c>
      <c r="M6" s="1002">
        <v>7050</v>
      </c>
      <c r="N6" s="1002">
        <v>1949</v>
      </c>
      <c r="O6" s="1002">
        <v>5730</v>
      </c>
      <c r="P6" s="1002">
        <v>627</v>
      </c>
      <c r="Q6" s="1002">
        <v>12</v>
      </c>
      <c r="R6" s="1002">
        <v>63716</v>
      </c>
      <c r="S6" s="1002">
        <v>54944</v>
      </c>
      <c r="T6" s="1002">
        <v>2608</v>
      </c>
      <c r="U6" s="1002">
        <v>524</v>
      </c>
      <c r="V6" s="1002">
        <v>2079</v>
      </c>
      <c r="W6" s="1002">
        <v>2700</v>
      </c>
      <c r="X6" s="1002">
        <v>104</v>
      </c>
    </row>
    <row r="7" spans="1:24" ht="23.1" customHeight="1">
      <c r="A7" s="629" t="s">
        <v>4490</v>
      </c>
      <c r="B7" s="1004" t="s">
        <v>4491</v>
      </c>
      <c r="C7" s="452"/>
      <c r="D7" s="1005">
        <v>4158</v>
      </c>
      <c r="E7" s="1006">
        <v>575</v>
      </c>
      <c r="F7" s="1006">
        <v>3415</v>
      </c>
      <c r="G7" s="1006">
        <v>165</v>
      </c>
      <c r="H7" s="539" t="s">
        <v>3897</v>
      </c>
      <c r="I7" s="1006">
        <v>2</v>
      </c>
      <c r="J7" s="539" t="s">
        <v>3897</v>
      </c>
      <c r="K7" s="1006">
        <v>3436</v>
      </c>
      <c r="L7" s="1006">
        <v>543</v>
      </c>
      <c r="M7" s="1006">
        <v>2760</v>
      </c>
      <c r="N7" s="1006">
        <v>131</v>
      </c>
      <c r="O7" s="539" t="s">
        <v>3897</v>
      </c>
      <c r="P7" s="1006">
        <v>1</v>
      </c>
      <c r="Q7" s="539" t="s">
        <v>3897</v>
      </c>
      <c r="R7" s="1006">
        <v>722</v>
      </c>
      <c r="S7" s="1006">
        <v>32</v>
      </c>
      <c r="T7" s="1006">
        <v>655</v>
      </c>
      <c r="U7" s="1006">
        <v>34</v>
      </c>
      <c r="V7" s="1007" t="s">
        <v>3897</v>
      </c>
      <c r="W7" s="1006">
        <v>1</v>
      </c>
      <c r="X7" s="539" t="s">
        <v>3897</v>
      </c>
    </row>
    <row r="8" spans="1:24" ht="23.1" customHeight="1">
      <c r="A8" s="629" t="s">
        <v>4492</v>
      </c>
      <c r="B8" s="1008" t="s">
        <v>4493</v>
      </c>
      <c r="C8" s="452"/>
      <c r="D8" s="1005">
        <v>22814</v>
      </c>
      <c r="E8" s="1006">
        <v>19770</v>
      </c>
      <c r="F8" s="1006">
        <v>934</v>
      </c>
      <c r="G8" s="1006">
        <v>554</v>
      </c>
      <c r="H8" s="1007">
        <v>1296</v>
      </c>
      <c r="I8" s="1006">
        <v>166</v>
      </c>
      <c r="J8" s="539" t="s">
        <v>3897</v>
      </c>
      <c r="K8" s="1006">
        <v>11153</v>
      </c>
      <c r="L8" s="1006">
        <v>8992</v>
      </c>
      <c r="M8" s="1006">
        <v>742</v>
      </c>
      <c r="N8" s="1006">
        <v>470</v>
      </c>
      <c r="O8" s="1007">
        <v>858</v>
      </c>
      <c r="P8" s="1006">
        <v>52</v>
      </c>
      <c r="Q8" s="539" t="s">
        <v>3897</v>
      </c>
      <c r="R8" s="1006">
        <v>11661</v>
      </c>
      <c r="S8" s="1006">
        <v>10778</v>
      </c>
      <c r="T8" s="1006">
        <v>192</v>
      </c>
      <c r="U8" s="1006">
        <v>84</v>
      </c>
      <c r="V8" s="1007">
        <v>438</v>
      </c>
      <c r="W8" s="1006">
        <v>114</v>
      </c>
      <c r="X8" s="539" t="s">
        <v>3897</v>
      </c>
    </row>
    <row r="9" spans="1:24" ht="23.1" customHeight="1">
      <c r="A9" s="629" t="s">
        <v>4494</v>
      </c>
      <c r="B9" s="1004" t="s">
        <v>4495</v>
      </c>
      <c r="C9" s="452"/>
      <c r="D9" s="1005">
        <v>27396</v>
      </c>
      <c r="E9" s="1006">
        <v>24672</v>
      </c>
      <c r="F9" s="1006">
        <v>1711</v>
      </c>
      <c r="G9" s="1006">
        <v>21</v>
      </c>
      <c r="H9" s="1007">
        <v>68</v>
      </c>
      <c r="I9" s="1006">
        <v>807</v>
      </c>
      <c r="J9" s="539">
        <v>1</v>
      </c>
      <c r="K9" s="1006">
        <v>10894</v>
      </c>
      <c r="L9" s="1006">
        <v>10294</v>
      </c>
      <c r="M9" s="1006">
        <v>489</v>
      </c>
      <c r="N9" s="1006">
        <v>5</v>
      </c>
      <c r="O9" s="1007">
        <v>27</v>
      </c>
      <c r="P9" s="1006">
        <v>37</v>
      </c>
      <c r="Q9" s="539" t="s">
        <v>3897</v>
      </c>
      <c r="R9" s="1006">
        <v>16502</v>
      </c>
      <c r="S9" s="1006">
        <v>14378</v>
      </c>
      <c r="T9" s="1006">
        <v>1222</v>
      </c>
      <c r="U9" s="1006">
        <v>16</v>
      </c>
      <c r="V9" s="1007">
        <v>41</v>
      </c>
      <c r="W9" s="1006">
        <v>770</v>
      </c>
      <c r="X9" s="539">
        <v>1</v>
      </c>
    </row>
    <row r="10" spans="1:24" ht="23.1" customHeight="1">
      <c r="A10" s="629" t="s">
        <v>4496</v>
      </c>
      <c r="B10" s="1004" t="s">
        <v>4497</v>
      </c>
      <c r="C10" s="452"/>
      <c r="D10" s="1005">
        <v>14113</v>
      </c>
      <c r="E10" s="1006">
        <v>11616</v>
      </c>
      <c r="F10" s="1006">
        <v>970</v>
      </c>
      <c r="G10" s="1006">
        <v>233</v>
      </c>
      <c r="H10" s="1007">
        <v>901</v>
      </c>
      <c r="I10" s="1006">
        <v>301</v>
      </c>
      <c r="J10" s="539" t="s">
        <v>3897</v>
      </c>
      <c r="K10" s="1006">
        <v>6498</v>
      </c>
      <c r="L10" s="1006">
        <v>4879</v>
      </c>
      <c r="M10" s="1006">
        <v>767</v>
      </c>
      <c r="N10" s="1006">
        <v>170</v>
      </c>
      <c r="O10" s="1007">
        <v>587</v>
      </c>
      <c r="P10" s="1006">
        <v>55</v>
      </c>
      <c r="Q10" s="539" t="s">
        <v>3897</v>
      </c>
      <c r="R10" s="1006">
        <v>7615</v>
      </c>
      <c r="S10" s="1006">
        <v>6737</v>
      </c>
      <c r="T10" s="1006">
        <v>203</v>
      </c>
      <c r="U10" s="1006">
        <v>63</v>
      </c>
      <c r="V10" s="1007">
        <v>314</v>
      </c>
      <c r="W10" s="1006">
        <v>246</v>
      </c>
      <c r="X10" s="539" t="s">
        <v>3897</v>
      </c>
    </row>
    <row r="11" spans="1:24" ht="23.1" customHeight="1">
      <c r="A11" s="629" t="s">
        <v>4498</v>
      </c>
      <c r="B11" s="1004" t="s">
        <v>4499</v>
      </c>
      <c r="C11" s="452"/>
      <c r="D11" s="1005">
        <v>17623</v>
      </c>
      <c r="E11" s="1006">
        <v>14465</v>
      </c>
      <c r="F11" s="1006">
        <v>419</v>
      </c>
      <c r="G11" s="1006">
        <v>598</v>
      </c>
      <c r="H11" s="1007">
        <v>1323</v>
      </c>
      <c r="I11" s="1006">
        <v>704</v>
      </c>
      <c r="J11" s="539" t="s">
        <v>3897</v>
      </c>
      <c r="K11" s="1006">
        <v>4562</v>
      </c>
      <c r="L11" s="1006">
        <v>3280</v>
      </c>
      <c r="M11" s="1006">
        <v>229</v>
      </c>
      <c r="N11" s="1006">
        <v>338</v>
      </c>
      <c r="O11" s="1007">
        <v>549</v>
      </c>
      <c r="P11" s="1006">
        <v>126</v>
      </c>
      <c r="Q11" s="539" t="s">
        <v>3897</v>
      </c>
      <c r="R11" s="1006">
        <v>13061</v>
      </c>
      <c r="S11" s="1006">
        <v>11185</v>
      </c>
      <c r="T11" s="1006">
        <v>190</v>
      </c>
      <c r="U11" s="1006">
        <v>260</v>
      </c>
      <c r="V11" s="1007">
        <v>774</v>
      </c>
      <c r="W11" s="1006">
        <v>578</v>
      </c>
      <c r="X11" s="539" t="s">
        <v>3897</v>
      </c>
    </row>
    <row r="12" spans="1:24" ht="23.1" customHeight="1">
      <c r="A12" s="629" t="s">
        <v>4500</v>
      </c>
      <c r="B12" s="1004" t="s">
        <v>4501</v>
      </c>
      <c r="C12" s="452"/>
      <c r="D12" s="1005">
        <v>2443</v>
      </c>
      <c r="E12" s="1006">
        <v>2408</v>
      </c>
      <c r="F12" s="1006">
        <v>11</v>
      </c>
      <c r="G12" s="1006">
        <v>1</v>
      </c>
      <c r="H12" s="1007">
        <v>4</v>
      </c>
      <c r="I12" s="539" t="s">
        <v>3897</v>
      </c>
      <c r="J12" s="539" t="s">
        <v>3897</v>
      </c>
      <c r="K12" s="1006">
        <v>2308</v>
      </c>
      <c r="L12" s="1006">
        <v>2273</v>
      </c>
      <c r="M12" s="1006">
        <v>11</v>
      </c>
      <c r="N12" s="1006">
        <v>1</v>
      </c>
      <c r="O12" s="1007">
        <v>4</v>
      </c>
      <c r="P12" s="539" t="s">
        <v>3897</v>
      </c>
      <c r="Q12" s="539" t="s">
        <v>3897</v>
      </c>
      <c r="R12" s="1006">
        <v>135</v>
      </c>
      <c r="S12" s="1006">
        <v>135</v>
      </c>
      <c r="T12" s="539" t="s">
        <v>3897</v>
      </c>
      <c r="U12" s="539" t="s">
        <v>3897</v>
      </c>
      <c r="V12" s="539" t="s">
        <v>3897</v>
      </c>
      <c r="W12" s="539" t="s">
        <v>3897</v>
      </c>
      <c r="X12" s="539" t="s">
        <v>3897</v>
      </c>
    </row>
    <row r="13" spans="1:24" ht="23.1" customHeight="1">
      <c r="A13" s="629" t="s">
        <v>4502</v>
      </c>
      <c r="B13" s="1004" t="s">
        <v>4503</v>
      </c>
      <c r="C13" s="452"/>
      <c r="D13" s="1005">
        <v>3506</v>
      </c>
      <c r="E13" s="1006">
        <v>1149</v>
      </c>
      <c r="F13" s="1006">
        <v>63</v>
      </c>
      <c r="G13" s="1006">
        <v>151</v>
      </c>
      <c r="H13" s="1007">
        <v>1400</v>
      </c>
      <c r="I13" s="1006">
        <v>735</v>
      </c>
      <c r="J13" s="539" t="s">
        <v>3897</v>
      </c>
      <c r="K13" s="1006">
        <v>2307</v>
      </c>
      <c r="L13" s="1006">
        <v>729</v>
      </c>
      <c r="M13" s="1006">
        <v>52</v>
      </c>
      <c r="N13" s="1006">
        <v>139</v>
      </c>
      <c r="O13" s="1007">
        <v>1285</v>
      </c>
      <c r="P13" s="1006">
        <v>95</v>
      </c>
      <c r="Q13" s="539" t="s">
        <v>3897</v>
      </c>
      <c r="R13" s="1006">
        <v>1199</v>
      </c>
      <c r="S13" s="1006">
        <v>420</v>
      </c>
      <c r="T13" s="539">
        <v>11</v>
      </c>
      <c r="U13" s="1006">
        <v>12</v>
      </c>
      <c r="V13" s="1007">
        <v>115</v>
      </c>
      <c r="W13" s="1006">
        <v>640</v>
      </c>
      <c r="X13" s="539" t="s">
        <v>3897</v>
      </c>
    </row>
    <row r="14" spans="1:24" ht="23.1" customHeight="1">
      <c r="A14" s="629" t="s">
        <v>4504</v>
      </c>
      <c r="B14" s="1004" t="s">
        <v>4505</v>
      </c>
      <c r="C14" s="452"/>
      <c r="D14" s="1005">
        <v>23433</v>
      </c>
      <c r="E14" s="1006">
        <v>21005</v>
      </c>
      <c r="F14" s="1006">
        <v>788</v>
      </c>
      <c r="G14" s="1006">
        <v>257</v>
      </c>
      <c r="H14" s="1007">
        <v>859</v>
      </c>
      <c r="I14" s="1006">
        <v>258</v>
      </c>
      <c r="J14" s="539">
        <v>108</v>
      </c>
      <c r="K14" s="1006">
        <v>17487</v>
      </c>
      <c r="L14" s="1006">
        <v>15537</v>
      </c>
      <c r="M14" s="1006">
        <v>731</v>
      </c>
      <c r="N14" s="1006">
        <v>231</v>
      </c>
      <c r="O14" s="1007">
        <v>742</v>
      </c>
      <c r="P14" s="1006">
        <v>108</v>
      </c>
      <c r="Q14" s="539">
        <v>12</v>
      </c>
      <c r="R14" s="1006">
        <v>5946</v>
      </c>
      <c r="S14" s="1006">
        <v>5468</v>
      </c>
      <c r="T14" s="539">
        <v>57</v>
      </c>
      <c r="U14" s="1006">
        <v>26</v>
      </c>
      <c r="V14" s="1007">
        <v>117</v>
      </c>
      <c r="W14" s="1006">
        <v>150</v>
      </c>
      <c r="X14" s="539">
        <v>96</v>
      </c>
    </row>
    <row r="15" spans="1:24" ht="23.1" customHeight="1">
      <c r="A15" s="629" t="s">
        <v>4506</v>
      </c>
      <c r="B15" s="1004" t="s">
        <v>4507</v>
      </c>
      <c r="C15" s="452"/>
      <c r="D15" s="1005">
        <v>7189</v>
      </c>
      <c r="E15" s="1006">
        <v>6757</v>
      </c>
      <c r="F15" s="1006">
        <v>170</v>
      </c>
      <c r="G15" s="1006">
        <v>50</v>
      </c>
      <c r="H15" s="1007">
        <v>113</v>
      </c>
      <c r="I15" s="1006">
        <v>17</v>
      </c>
      <c r="J15" s="539" t="s">
        <v>3897</v>
      </c>
      <c r="K15" s="1006">
        <v>6923</v>
      </c>
      <c r="L15" s="1006">
        <v>6516</v>
      </c>
      <c r="M15" s="1006">
        <v>163</v>
      </c>
      <c r="N15" s="1006">
        <v>48</v>
      </c>
      <c r="O15" s="1007">
        <v>106</v>
      </c>
      <c r="P15" s="1006">
        <v>11</v>
      </c>
      <c r="Q15" s="539" t="s">
        <v>3897</v>
      </c>
      <c r="R15" s="1006">
        <v>266</v>
      </c>
      <c r="S15" s="1006">
        <v>241</v>
      </c>
      <c r="T15" s="539">
        <v>7</v>
      </c>
      <c r="U15" s="1006">
        <v>2</v>
      </c>
      <c r="V15" s="1007">
        <v>7</v>
      </c>
      <c r="W15" s="1006">
        <v>6</v>
      </c>
      <c r="X15" s="539" t="s">
        <v>3897</v>
      </c>
    </row>
    <row r="16" spans="1:24" ht="23.1" customHeight="1">
      <c r="A16" s="629" t="s">
        <v>4508</v>
      </c>
      <c r="B16" s="1004" t="s">
        <v>4509</v>
      </c>
      <c r="C16" s="452"/>
      <c r="D16" s="1005">
        <v>10592</v>
      </c>
      <c r="E16" s="1006">
        <v>7878</v>
      </c>
      <c r="F16" s="1006">
        <v>957</v>
      </c>
      <c r="G16" s="1006">
        <v>351</v>
      </c>
      <c r="H16" s="1007">
        <v>1148</v>
      </c>
      <c r="I16" s="1006">
        <v>152</v>
      </c>
      <c r="J16" s="539" t="s">
        <v>3897</v>
      </c>
      <c r="K16" s="1006">
        <v>10316</v>
      </c>
      <c r="L16" s="1006">
        <v>7686</v>
      </c>
      <c r="M16" s="1006">
        <v>934</v>
      </c>
      <c r="N16" s="1006">
        <v>348</v>
      </c>
      <c r="O16" s="1007">
        <v>1140</v>
      </c>
      <c r="P16" s="1006">
        <v>105</v>
      </c>
      <c r="Q16" s="539" t="s">
        <v>3897</v>
      </c>
      <c r="R16" s="1006">
        <v>276</v>
      </c>
      <c r="S16" s="1006">
        <v>192</v>
      </c>
      <c r="T16" s="1006">
        <v>23</v>
      </c>
      <c r="U16" s="1006">
        <v>3</v>
      </c>
      <c r="V16" s="1007">
        <v>8</v>
      </c>
      <c r="W16" s="1006">
        <v>47</v>
      </c>
      <c r="X16" s="539" t="s">
        <v>3897</v>
      </c>
    </row>
    <row r="17" spans="1:24" ht="23.1" customHeight="1">
      <c r="A17" s="629" t="s">
        <v>4510</v>
      </c>
      <c r="B17" s="1009" t="s">
        <v>4511</v>
      </c>
      <c r="C17" s="1010"/>
      <c r="D17" s="1005">
        <v>11498</v>
      </c>
      <c r="E17" s="1006">
        <v>10676</v>
      </c>
      <c r="F17" s="1006">
        <v>180</v>
      </c>
      <c r="G17" s="1006">
        <v>43</v>
      </c>
      <c r="H17" s="1007">
        <v>405</v>
      </c>
      <c r="I17" s="1006">
        <v>92</v>
      </c>
      <c r="J17" s="1006">
        <v>7</v>
      </c>
      <c r="K17" s="1006">
        <v>6422</v>
      </c>
      <c r="L17" s="1006">
        <v>5927</v>
      </c>
      <c r="M17" s="1006">
        <v>140</v>
      </c>
      <c r="N17" s="1006">
        <v>34</v>
      </c>
      <c r="O17" s="1007">
        <v>232</v>
      </c>
      <c r="P17" s="1006">
        <v>23</v>
      </c>
      <c r="Q17" s="539" t="s">
        <v>3897</v>
      </c>
      <c r="R17" s="1006">
        <v>5076</v>
      </c>
      <c r="S17" s="1006">
        <v>4749</v>
      </c>
      <c r="T17" s="1006">
        <v>40</v>
      </c>
      <c r="U17" s="1006">
        <v>9</v>
      </c>
      <c r="V17" s="1007">
        <v>173</v>
      </c>
      <c r="W17" s="1006">
        <v>69</v>
      </c>
      <c r="X17" s="1006">
        <v>7</v>
      </c>
    </row>
    <row r="18" spans="1:24" ht="23.1" customHeight="1">
      <c r="A18" s="629" t="s">
        <v>4512</v>
      </c>
      <c r="B18" s="1004" t="s">
        <v>4513</v>
      </c>
      <c r="C18" s="452"/>
      <c r="D18" s="1005">
        <v>3147</v>
      </c>
      <c r="E18" s="1006">
        <v>1488</v>
      </c>
      <c r="F18" s="1006">
        <v>40</v>
      </c>
      <c r="G18" s="1006">
        <v>49</v>
      </c>
      <c r="H18" s="1007">
        <v>292</v>
      </c>
      <c r="I18" s="1006">
        <v>93</v>
      </c>
      <c r="J18" s="539" t="s">
        <v>3897</v>
      </c>
      <c r="K18" s="1006">
        <v>1890</v>
      </c>
      <c r="L18" s="1006">
        <v>859</v>
      </c>
      <c r="M18" s="1006">
        <v>32</v>
      </c>
      <c r="N18" s="1006">
        <v>34</v>
      </c>
      <c r="O18" s="1007">
        <v>200</v>
      </c>
      <c r="P18" s="1006">
        <v>14</v>
      </c>
      <c r="Q18" s="539" t="s">
        <v>3897</v>
      </c>
      <c r="R18" s="1006">
        <v>1257</v>
      </c>
      <c r="S18" s="1006">
        <v>629</v>
      </c>
      <c r="T18" s="1006">
        <v>8</v>
      </c>
      <c r="U18" s="1006">
        <v>15</v>
      </c>
      <c r="V18" s="1007">
        <v>92</v>
      </c>
      <c r="W18" s="1006">
        <v>79</v>
      </c>
      <c r="X18" s="539" t="s">
        <v>3897</v>
      </c>
    </row>
    <row r="19" spans="1:24" ht="10.5" customHeight="1">
      <c r="A19" s="404"/>
      <c r="B19" s="404"/>
      <c r="C19" s="404"/>
      <c r="D19" s="791"/>
      <c r="E19" s="403"/>
      <c r="F19" s="403"/>
      <c r="G19" s="403"/>
      <c r="H19" s="1011"/>
      <c r="I19" s="403"/>
      <c r="J19" s="403"/>
      <c r="K19" s="403"/>
      <c r="L19" s="403"/>
      <c r="M19" s="403"/>
      <c r="N19" s="403"/>
      <c r="O19" s="1011"/>
      <c r="P19" s="403"/>
      <c r="Q19" s="403"/>
      <c r="R19" s="1011"/>
      <c r="S19" s="1011"/>
      <c r="T19" s="1011"/>
      <c r="U19" s="1011"/>
      <c r="V19" s="1011"/>
      <c r="W19" s="1011"/>
      <c r="X19" s="1011"/>
    </row>
    <row r="20" spans="1:24" ht="14.25" customHeight="1">
      <c r="A20" s="338"/>
      <c r="B20" s="402" t="s">
        <v>4514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</row>
    <row r="21" spans="1:24" ht="15" customHeight="1">
      <c r="A21" s="1012"/>
      <c r="B21" s="1013"/>
      <c r="C21" s="1012"/>
      <c r="D21" s="1014"/>
      <c r="E21" s="1014"/>
      <c r="F21" s="1014"/>
      <c r="G21" s="1014"/>
      <c r="H21" s="1014"/>
      <c r="I21" s="1014"/>
      <c r="J21" s="1014"/>
      <c r="K21" s="1014"/>
      <c r="L21" s="1014"/>
      <c r="M21" s="1014"/>
      <c r="N21" s="1014"/>
    </row>
    <row r="22" spans="1:24" ht="15" customHeight="1">
      <c r="A22" s="1012"/>
      <c r="B22" s="1013"/>
      <c r="C22" s="301"/>
      <c r="D22" s="1014"/>
      <c r="E22" s="1014"/>
      <c r="F22" s="1014"/>
      <c r="G22" s="1014"/>
      <c r="H22" s="1014"/>
      <c r="I22" s="1014"/>
      <c r="J22" s="1014"/>
      <c r="K22" s="1014"/>
      <c r="L22" s="1014"/>
      <c r="M22" s="1014"/>
      <c r="N22" s="1014"/>
    </row>
    <row r="23" spans="1:24" ht="15" customHeight="1">
      <c r="A23" s="1012"/>
      <c r="B23" s="1013"/>
      <c r="C23" s="1012"/>
      <c r="D23" s="1014"/>
      <c r="E23" s="1014"/>
      <c r="F23" s="1014"/>
      <c r="G23" s="1014"/>
      <c r="H23" s="1014"/>
      <c r="I23" s="1014"/>
      <c r="J23" s="1014"/>
      <c r="K23" s="1014"/>
      <c r="L23" s="1014"/>
      <c r="M23" s="1014"/>
      <c r="N23" s="1014"/>
    </row>
    <row r="24" spans="1:24" ht="15" customHeight="1">
      <c r="A24" s="1012"/>
      <c r="B24" s="1013"/>
      <c r="C24" s="1012"/>
      <c r="D24" s="1014"/>
      <c r="E24" s="1014"/>
      <c r="F24" s="1014"/>
      <c r="G24" s="1014"/>
      <c r="H24" s="1014"/>
      <c r="I24" s="1014"/>
      <c r="J24" s="1014"/>
      <c r="K24" s="1014"/>
      <c r="L24" s="1014"/>
      <c r="M24" s="1014"/>
      <c r="N24" s="1014"/>
    </row>
    <row r="25" spans="1:24" ht="15" customHeight="1">
      <c r="A25" s="1012"/>
      <c r="B25" s="1013"/>
      <c r="C25" s="1012"/>
      <c r="D25" s="1014"/>
      <c r="E25" s="1014"/>
      <c r="F25" s="1014"/>
      <c r="G25" s="1014"/>
      <c r="H25" s="1014"/>
      <c r="I25" s="1014"/>
      <c r="J25" s="1014"/>
      <c r="K25" s="1014"/>
      <c r="L25" s="1014"/>
      <c r="M25" s="1014"/>
      <c r="N25" s="1014"/>
    </row>
    <row r="26" spans="1:24" ht="15" customHeight="1">
      <c r="A26" s="1012"/>
      <c r="B26" s="1013"/>
      <c r="C26" s="1012"/>
      <c r="D26" s="1014"/>
      <c r="E26" s="1014"/>
      <c r="F26" s="1014"/>
      <c r="G26" s="1014"/>
      <c r="H26" s="1014"/>
      <c r="I26" s="1014"/>
      <c r="J26" s="1014"/>
      <c r="K26" s="1014"/>
      <c r="L26" s="1014"/>
      <c r="M26" s="1014"/>
      <c r="N26" s="1014"/>
    </row>
    <row r="27" spans="1:24" ht="15" customHeight="1">
      <c r="A27" s="1012"/>
      <c r="B27" s="1013"/>
      <c r="C27" s="1012"/>
      <c r="D27" s="1014"/>
      <c r="E27" s="1014"/>
      <c r="F27" s="1014"/>
      <c r="G27" s="1014"/>
      <c r="H27" s="1014"/>
      <c r="I27" s="1014"/>
      <c r="J27" s="1014"/>
      <c r="K27" s="1014"/>
      <c r="L27" s="1014"/>
      <c r="M27" s="1014"/>
      <c r="N27" s="1014"/>
    </row>
    <row r="28" spans="1:24" ht="15" customHeight="1">
      <c r="A28" s="1012"/>
      <c r="B28" s="1013"/>
      <c r="C28" s="1012"/>
      <c r="D28" s="1014"/>
      <c r="E28" s="1014"/>
      <c r="F28" s="1014"/>
      <c r="G28" s="1014"/>
      <c r="H28" s="1014"/>
      <c r="I28" s="1014"/>
      <c r="J28" s="1014"/>
      <c r="K28" s="1014"/>
      <c r="L28" s="1014"/>
      <c r="M28" s="1014"/>
      <c r="N28" s="1014"/>
    </row>
    <row r="29" spans="1:24" ht="15" customHeight="1">
      <c r="A29" s="1012"/>
      <c r="B29" s="1013"/>
      <c r="C29" s="1012"/>
      <c r="D29" s="1014"/>
      <c r="E29" s="1014"/>
      <c r="F29" s="1014"/>
      <c r="G29" s="1014"/>
      <c r="H29" s="1014"/>
      <c r="I29" s="1014"/>
      <c r="J29" s="1014"/>
      <c r="K29" s="1014"/>
      <c r="L29" s="1014"/>
      <c r="M29" s="1014"/>
      <c r="N29" s="1014"/>
    </row>
    <row r="30" spans="1:24" ht="15" customHeight="1">
      <c r="A30" s="1012"/>
      <c r="B30" s="1013"/>
      <c r="C30" s="1012"/>
      <c r="D30" s="1014"/>
      <c r="E30" s="1014"/>
      <c r="F30" s="1014"/>
      <c r="G30" s="1014"/>
      <c r="H30" s="1014"/>
      <c r="I30" s="1014"/>
      <c r="J30" s="1014"/>
      <c r="K30" s="1014"/>
      <c r="L30" s="1014"/>
      <c r="M30" s="1014"/>
      <c r="N30" s="1014"/>
    </row>
    <row r="31" spans="1:24" ht="15" customHeight="1">
      <c r="A31" s="1012"/>
      <c r="B31" s="1013"/>
      <c r="C31" s="1012"/>
      <c r="D31" s="1014"/>
      <c r="E31" s="1014"/>
      <c r="F31" s="1014"/>
      <c r="G31" s="1014"/>
      <c r="H31" s="1014"/>
      <c r="I31" s="1014"/>
      <c r="J31" s="1014"/>
      <c r="K31" s="1014"/>
      <c r="L31" s="1014"/>
      <c r="M31" s="1014"/>
      <c r="N31" s="1014"/>
    </row>
    <row r="32" spans="1:24" ht="15" customHeight="1">
      <c r="A32" s="1012"/>
      <c r="B32" s="1013"/>
      <c r="C32" s="1012"/>
      <c r="D32" s="1014"/>
      <c r="E32" s="1014"/>
      <c r="F32" s="1014"/>
      <c r="G32" s="1014"/>
      <c r="H32" s="1014"/>
      <c r="I32" s="1014"/>
      <c r="J32" s="1014"/>
      <c r="K32" s="1014"/>
      <c r="L32" s="1014"/>
      <c r="M32" s="1014"/>
      <c r="N32" s="1014"/>
    </row>
    <row r="33" spans="1:14" ht="15" customHeight="1">
      <c r="A33" s="1012"/>
      <c r="B33" s="1013"/>
      <c r="C33" s="1012"/>
      <c r="D33" s="1014"/>
      <c r="E33" s="1014"/>
      <c r="F33" s="1014"/>
      <c r="G33" s="1014"/>
      <c r="H33" s="1014"/>
      <c r="I33" s="1014"/>
      <c r="J33" s="1014"/>
      <c r="K33" s="1014"/>
      <c r="L33" s="1014"/>
      <c r="M33" s="1014"/>
      <c r="N33" s="1014"/>
    </row>
    <row r="34" spans="1:14" ht="15" customHeight="1">
      <c r="A34" s="1012"/>
      <c r="B34" s="1013"/>
      <c r="C34" s="1012"/>
      <c r="D34" s="1014"/>
      <c r="E34" s="1014"/>
      <c r="F34" s="1014"/>
      <c r="G34" s="1014"/>
      <c r="H34" s="1014"/>
      <c r="I34" s="1014"/>
      <c r="J34" s="1014"/>
      <c r="K34" s="1014"/>
      <c r="L34" s="1014"/>
      <c r="M34" s="1014"/>
      <c r="N34" s="1014"/>
    </row>
    <row r="35" spans="1:14" ht="15" customHeight="1">
      <c r="A35" s="1012"/>
      <c r="C35" s="1012"/>
      <c r="D35" s="1014"/>
      <c r="E35" s="1014"/>
      <c r="F35" s="1014"/>
      <c r="G35" s="1014"/>
      <c r="H35" s="1014"/>
      <c r="I35" s="1014"/>
      <c r="J35" s="1014"/>
      <c r="K35" s="1014"/>
      <c r="L35" s="1014"/>
      <c r="M35" s="1014"/>
      <c r="N35" s="1014"/>
    </row>
    <row r="36" spans="1:14" ht="15" customHeight="1">
      <c r="A36" s="1012"/>
      <c r="B36" s="1013"/>
      <c r="C36" s="1012"/>
      <c r="D36" s="1014"/>
      <c r="E36" s="1014"/>
      <c r="F36" s="1014"/>
      <c r="G36" s="1014"/>
      <c r="H36" s="1014"/>
      <c r="I36" s="1014"/>
      <c r="J36" s="1014"/>
      <c r="K36" s="1014"/>
      <c r="L36" s="1014"/>
      <c r="M36" s="1014"/>
      <c r="N36" s="1014"/>
    </row>
    <row r="37" spans="1:14" ht="15" customHeight="1">
      <c r="A37" s="1012"/>
      <c r="B37" s="1013"/>
      <c r="C37" s="1012"/>
      <c r="D37" s="1014"/>
      <c r="E37" s="1014"/>
      <c r="F37" s="1014"/>
      <c r="G37" s="1014"/>
      <c r="H37" s="1014"/>
      <c r="I37" s="1014"/>
      <c r="J37" s="1014"/>
      <c r="K37" s="1014"/>
      <c r="L37" s="1014"/>
      <c r="M37" s="1014"/>
      <c r="N37" s="1014"/>
    </row>
    <row r="38" spans="1:14" ht="15" customHeight="1">
      <c r="A38" s="1012"/>
      <c r="B38" s="1013"/>
      <c r="C38" s="1012"/>
      <c r="D38" s="1014"/>
      <c r="E38" s="1014"/>
      <c r="F38" s="1014"/>
      <c r="G38" s="1014"/>
      <c r="H38" s="1014"/>
      <c r="I38" s="1014"/>
      <c r="J38" s="1014"/>
      <c r="K38" s="1014"/>
      <c r="L38" s="1014"/>
      <c r="M38" s="1014"/>
      <c r="N38" s="1014"/>
    </row>
    <row r="39" spans="1:14" ht="15" customHeight="1">
      <c r="A39" s="1012"/>
      <c r="B39" s="1013"/>
      <c r="C39" s="1012"/>
      <c r="D39" s="1014"/>
      <c r="E39" s="1014"/>
      <c r="F39" s="1014"/>
      <c r="G39" s="1014"/>
      <c r="H39" s="1014"/>
      <c r="I39" s="1014"/>
      <c r="J39" s="1014"/>
      <c r="K39" s="1014"/>
      <c r="L39" s="1014"/>
      <c r="M39" s="1014"/>
      <c r="N39" s="1014"/>
    </row>
    <row r="40" spans="1:14" ht="15" customHeight="1">
      <c r="A40" s="1012"/>
      <c r="B40" s="1013"/>
      <c r="C40" s="1012"/>
      <c r="D40" s="1014"/>
      <c r="E40" s="1014"/>
      <c r="F40" s="1014"/>
      <c r="G40" s="1014"/>
      <c r="H40" s="1014"/>
      <c r="I40" s="1014"/>
      <c r="J40" s="1014"/>
      <c r="K40" s="1014"/>
      <c r="L40" s="1014"/>
      <c r="M40" s="1014"/>
      <c r="N40" s="1014"/>
    </row>
    <row r="41" spans="1:14" ht="15" customHeight="1">
      <c r="A41" s="1012"/>
      <c r="B41" s="1013"/>
      <c r="C41" s="1012"/>
      <c r="D41" s="1014"/>
      <c r="E41" s="1014"/>
      <c r="F41" s="1014"/>
      <c r="G41" s="1014"/>
      <c r="H41" s="1014"/>
      <c r="I41" s="1014"/>
      <c r="J41" s="1014"/>
      <c r="K41" s="1014"/>
      <c r="L41" s="1014"/>
      <c r="M41" s="1014"/>
      <c r="N41" s="1014"/>
    </row>
    <row r="42" spans="1:14" ht="15" customHeight="1">
      <c r="A42" s="1012"/>
      <c r="B42" s="1013"/>
      <c r="C42" s="1012"/>
      <c r="D42" s="1014"/>
      <c r="E42" s="1014"/>
      <c r="F42" s="1014"/>
      <c r="G42" s="1014"/>
      <c r="H42" s="1014"/>
      <c r="I42" s="1014"/>
      <c r="J42" s="1014"/>
      <c r="K42" s="1014"/>
      <c r="L42" s="1014"/>
      <c r="M42" s="1014"/>
      <c r="N42" s="1014"/>
    </row>
    <row r="43" spans="1:14" ht="15" customHeight="1">
      <c r="A43" s="1012"/>
      <c r="B43" s="1013"/>
      <c r="C43" s="1012"/>
      <c r="D43" s="1014"/>
      <c r="E43" s="1014"/>
      <c r="F43" s="1014"/>
      <c r="G43" s="1014"/>
      <c r="H43" s="1014"/>
      <c r="I43" s="1014"/>
      <c r="J43" s="1014"/>
      <c r="K43" s="1014"/>
      <c r="L43" s="1014"/>
      <c r="M43" s="1014"/>
      <c r="N43" s="1014"/>
    </row>
    <row r="44" spans="1:14">
      <c r="A44" s="1012"/>
      <c r="B44" s="1013"/>
      <c r="C44" s="1012"/>
      <c r="D44" s="1014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</row>
    <row r="45" spans="1:14">
      <c r="A45" s="1012"/>
      <c r="B45" s="1013"/>
      <c r="C45" s="1012"/>
      <c r="D45" s="1014"/>
      <c r="E45" s="1014"/>
      <c r="F45" s="1014"/>
      <c r="G45" s="1014"/>
      <c r="H45" s="1014"/>
      <c r="I45" s="1014"/>
      <c r="J45" s="1014"/>
      <c r="K45" s="1014"/>
      <c r="L45" s="1014"/>
      <c r="M45" s="1014"/>
      <c r="N45" s="1014"/>
    </row>
    <row r="46" spans="1:14">
      <c r="A46" s="1012"/>
      <c r="B46" s="1013"/>
      <c r="C46" s="1012"/>
      <c r="D46" s="1014"/>
      <c r="E46" s="1014"/>
      <c r="F46" s="1014"/>
      <c r="G46" s="1014"/>
      <c r="H46" s="1014"/>
      <c r="I46" s="1014"/>
      <c r="J46" s="1014"/>
      <c r="K46" s="1014"/>
      <c r="L46" s="1014"/>
      <c r="M46" s="1014"/>
      <c r="N46" s="1014"/>
    </row>
    <row r="47" spans="1:14">
      <c r="A47" s="1012"/>
      <c r="B47" s="1013"/>
      <c r="C47" s="1012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</row>
    <row r="48" spans="1:14">
      <c r="A48" s="1012"/>
      <c r="B48" s="1013"/>
      <c r="C48" s="1012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</row>
    <row r="49" spans="1:14">
      <c r="A49" s="1012"/>
      <c r="B49" s="1013"/>
      <c r="C49" s="1012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</row>
    <row r="50" spans="1:14">
      <c r="A50" s="1012"/>
      <c r="B50" s="1013"/>
      <c r="C50" s="1012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</row>
    <row r="51" spans="1:14">
      <c r="A51" s="1012"/>
      <c r="C51" s="1012"/>
      <c r="D51" s="1012"/>
      <c r="E51" s="1012"/>
      <c r="F51" s="1012"/>
      <c r="G51" s="1012"/>
      <c r="H51" s="1012"/>
      <c r="I51" s="1012"/>
      <c r="J51" s="1012"/>
      <c r="K51" s="1012"/>
      <c r="L51" s="1012"/>
      <c r="M51" s="1012"/>
      <c r="N51" s="1012"/>
    </row>
    <row r="52" spans="1:14">
      <c r="A52" s="1012"/>
      <c r="C52" s="1012"/>
      <c r="D52" s="1012"/>
      <c r="E52" s="1012"/>
      <c r="F52" s="1012"/>
      <c r="G52" s="1012"/>
      <c r="H52" s="1012"/>
      <c r="I52" s="1012"/>
      <c r="J52" s="1012"/>
      <c r="K52" s="1012"/>
      <c r="L52" s="1012"/>
      <c r="M52" s="1012"/>
      <c r="N52" s="1012"/>
    </row>
    <row r="53" spans="1:14">
      <c r="A53" s="1012"/>
      <c r="C53" s="1012"/>
      <c r="D53" s="1012"/>
      <c r="E53" s="1012"/>
      <c r="F53" s="1012"/>
      <c r="G53" s="1012"/>
      <c r="H53" s="1012"/>
      <c r="I53" s="1012"/>
      <c r="J53" s="1012"/>
      <c r="K53" s="1012"/>
      <c r="L53" s="1012"/>
      <c r="M53" s="1012"/>
      <c r="N53" s="1012"/>
    </row>
    <row r="54" spans="1:14">
      <c r="A54" s="1012"/>
      <c r="C54" s="1012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</row>
    <row r="55" spans="1:14">
      <c r="A55" s="1012"/>
      <c r="C55" s="1012"/>
      <c r="D55" s="1012"/>
      <c r="E55" s="1012"/>
      <c r="F55" s="1012"/>
      <c r="G55" s="1012"/>
      <c r="H55" s="1012"/>
      <c r="I55" s="1012"/>
      <c r="J55" s="1012"/>
      <c r="K55" s="1012"/>
      <c r="L55" s="1012"/>
      <c r="M55" s="1012"/>
      <c r="N55" s="1012"/>
    </row>
    <row r="56" spans="1:14">
      <c r="A56" s="1012"/>
      <c r="C56" s="1012"/>
      <c r="D56" s="1012"/>
      <c r="E56" s="1012"/>
      <c r="F56" s="1012"/>
      <c r="G56" s="1012"/>
      <c r="H56" s="1012"/>
      <c r="I56" s="1012"/>
      <c r="J56" s="1012"/>
      <c r="K56" s="1012"/>
      <c r="L56" s="1012"/>
      <c r="M56" s="1012"/>
      <c r="N56" s="1012"/>
    </row>
    <row r="57" spans="1:14">
      <c r="A57" s="1012"/>
      <c r="C57" s="1012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</row>
    <row r="58" spans="1:14">
      <c r="A58" s="1012"/>
      <c r="C58" s="1012"/>
      <c r="D58" s="1012"/>
      <c r="E58" s="1012"/>
      <c r="F58" s="1012"/>
      <c r="G58" s="1012"/>
      <c r="H58" s="1012"/>
      <c r="I58" s="1012"/>
      <c r="J58" s="1012"/>
      <c r="K58" s="1012"/>
      <c r="L58" s="1012"/>
      <c r="M58" s="1012"/>
      <c r="N58" s="1012"/>
    </row>
    <row r="59" spans="1:14">
      <c r="A59" s="1012"/>
      <c r="C59" s="1012"/>
      <c r="D59" s="1012"/>
      <c r="E59" s="1012"/>
      <c r="F59" s="1012"/>
      <c r="G59" s="1012"/>
      <c r="H59" s="1012"/>
      <c r="I59" s="1012"/>
      <c r="J59" s="1012"/>
      <c r="K59" s="1012"/>
      <c r="L59" s="1012"/>
      <c r="M59" s="1012"/>
      <c r="N59" s="1012"/>
    </row>
  </sheetData>
  <mergeCells count="5">
    <mergeCell ref="A3:C4"/>
    <mergeCell ref="D3:J3"/>
    <mergeCell ref="K3:Q3"/>
    <mergeCell ref="R3:X3"/>
    <mergeCell ref="B17:C17"/>
  </mergeCells>
  <phoneticPr fontId="2"/>
  <pageMargins left="0.59055118110236227" right="0.35433070866141736" top="0.78740157480314965" bottom="0.78740157480314965" header="0.51181102362204722" footer="0.51181102362204722"/>
  <pageSetup paperSize="9" scale="99" firstPageNumber="143" orientation="portrait" useFirstPageNumber="1" horizontalDpi="300" verticalDpi="300" r:id="rId1"/>
  <headerFooter alignWithMargins="0">
    <oddFooter>&amp;C&amp;"ＭＳ Ｐ明朝,標準"
-  &amp;P -</oddFooter>
  </headerFooter>
  <colBreaks count="1" manualBreakCount="1">
    <brk id="12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zoomScaleSheetLayoutView="145" workbookViewId="0">
      <selection activeCell="R55" sqref="R55"/>
    </sheetView>
  </sheetViews>
  <sheetFormatPr defaultRowHeight="10.5"/>
  <cols>
    <col min="1" max="1" width="1.5" style="996" customWidth="1"/>
    <col min="2" max="2" width="8.625" style="1012" customWidth="1"/>
    <col min="3" max="3" width="2.75" style="996" customWidth="1"/>
    <col min="4" max="4" width="6.875" style="1000" customWidth="1"/>
    <col min="5" max="16" width="6.75" style="1000" customWidth="1"/>
    <col min="17" max="256" width="9" style="996"/>
    <col min="257" max="257" width="1.5" style="996" customWidth="1"/>
    <col min="258" max="258" width="8.625" style="996" customWidth="1"/>
    <col min="259" max="259" width="2.75" style="996" customWidth="1"/>
    <col min="260" max="260" width="6.875" style="996" customWidth="1"/>
    <col min="261" max="272" width="6.75" style="996" customWidth="1"/>
    <col min="273" max="512" width="9" style="996"/>
    <col min="513" max="513" width="1.5" style="996" customWidth="1"/>
    <col min="514" max="514" width="8.625" style="996" customWidth="1"/>
    <col min="515" max="515" width="2.75" style="996" customWidth="1"/>
    <col min="516" max="516" width="6.875" style="996" customWidth="1"/>
    <col min="517" max="528" width="6.75" style="996" customWidth="1"/>
    <col min="529" max="768" width="9" style="996"/>
    <col min="769" max="769" width="1.5" style="996" customWidth="1"/>
    <col min="770" max="770" width="8.625" style="996" customWidth="1"/>
    <col min="771" max="771" width="2.75" style="996" customWidth="1"/>
    <col min="772" max="772" width="6.875" style="996" customWidth="1"/>
    <col min="773" max="784" width="6.75" style="996" customWidth="1"/>
    <col min="785" max="1024" width="9" style="996"/>
    <col min="1025" max="1025" width="1.5" style="996" customWidth="1"/>
    <col min="1026" max="1026" width="8.625" style="996" customWidth="1"/>
    <col min="1027" max="1027" width="2.75" style="996" customWidth="1"/>
    <col min="1028" max="1028" width="6.875" style="996" customWidth="1"/>
    <col min="1029" max="1040" width="6.75" style="996" customWidth="1"/>
    <col min="1041" max="1280" width="9" style="996"/>
    <col min="1281" max="1281" width="1.5" style="996" customWidth="1"/>
    <col min="1282" max="1282" width="8.625" style="996" customWidth="1"/>
    <col min="1283" max="1283" width="2.75" style="996" customWidth="1"/>
    <col min="1284" max="1284" width="6.875" style="996" customWidth="1"/>
    <col min="1285" max="1296" width="6.75" style="996" customWidth="1"/>
    <col min="1297" max="1536" width="9" style="996"/>
    <col min="1537" max="1537" width="1.5" style="996" customWidth="1"/>
    <col min="1538" max="1538" width="8.625" style="996" customWidth="1"/>
    <col min="1539" max="1539" width="2.75" style="996" customWidth="1"/>
    <col min="1540" max="1540" width="6.875" style="996" customWidth="1"/>
    <col min="1541" max="1552" width="6.75" style="996" customWidth="1"/>
    <col min="1553" max="1792" width="9" style="996"/>
    <col min="1793" max="1793" width="1.5" style="996" customWidth="1"/>
    <col min="1794" max="1794" width="8.625" style="996" customWidth="1"/>
    <col min="1795" max="1795" width="2.75" style="996" customWidth="1"/>
    <col min="1796" max="1796" width="6.875" style="996" customWidth="1"/>
    <col min="1797" max="1808" width="6.75" style="996" customWidth="1"/>
    <col min="1809" max="2048" width="9" style="996"/>
    <col min="2049" max="2049" width="1.5" style="996" customWidth="1"/>
    <col min="2050" max="2050" width="8.625" style="996" customWidth="1"/>
    <col min="2051" max="2051" width="2.75" style="996" customWidth="1"/>
    <col min="2052" max="2052" width="6.875" style="996" customWidth="1"/>
    <col min="2053" max="2064" width="6.75" style="996" customWidth="1"/>
    <col min="2065" max="2304" width="9" style="996"/>
    <col min="2305" max="2305" width="1.5" style="996" customWidth="1"/>
    <col min="2306" max="2306" width="8.625" style="996" customWidth="1"/>
    <col min="2307" max="2307" width="2.75" style="996" customWidth="1"/>
    <col min="2308" max="2308" width="6.875" style="996" customWidth="1"/>
    <col min="2309" max="2320" width="6.75" style="996" customWidth="1"/>
    <col min="2321" max="2560" width="9" style="996"/>
    <col min="2561" max="2561" width="1.5" style="996" customWidth="1"/>
    <col min="2562" max="2562" width="8.625" style="996" customWidth="1"/>
    <col min="2563" max="2563" width="2.75" style="996" customWidth="1"/>
    <col min="2564" max="2564" width="6.875" style="996" customWidth="1"/>
    <col min="2565" max="2576" width="6.75" style="996" customWidth="1"/>
    <col min="2577" max="2816" width="9" style="996"/>
    <col min="2817" max="2817" width="1.5" style="996" customWidth="1"/>
    <col min="2818" max="2818" width="8.625" style="996" customWidth="1"/>
    <col min="2819" max="2819" width="2.75" style="996" customWidth="1"/>
    <col min="2820" max="2820" width="6.875" style="996" customWidth="1"/>
    <col min="2821" max="2832" width="6.75" style="996" customWidth="1"/>
    <col min="2833" max="3072" width="9" style="996"/>
    <col min="3073" max="3073" width="1.5" style="996" customWidth="1"/>
    <col min="3074" max="3074" width="8.625" style="996" customWidth="1"/>
    <col min="3075" max="3075" width="2.75" style="996" customWidth="1"/>
    <col min="3076" max="3076" width="6.875" style="996" customWidth="1"/>
    <col min="3077" max="3088" width="6.75" style="996" customWidth="1"/>
    <col min="3089" max="3328" width="9" style="996"/>
    <col min="3329" max="3329" width="1.5" style="996" customWidth="1"/>
    <col min="3330" max="3330" width="8.625" style="996" customWidth="1"/>
    <col min="3331" max="3331" width="2.75" style="996" customWidth="1"/>
    <col min="3332" max="3332" width="6.875" style="996" customWidth="1"/>
    <col min="3333" max="3344" width="6.75" style="996" customWidth="1"/>
    <col min="3345" max="3584" width="9" style="996"/>
    <col min="3585" max="3585" width="1.5" style="996" customWidth="1"/>
    <col min="3586" max="3586" width="8.625" style="996" customWidth="1"/>
    <col min="3587" max="3587" width="2.75" style="996" customWidth="1"/>
    <col min="3588" max="3588" width="6.875" style="996" customWidth="1"/>
    <col min="3589" max="3600" width="6.75" style="996" customWidth="1"/>
    <col min="3601" max="3840" width="9" style="996"/>
    <col min="3841" max="3841" width="1.5" style="996" customWidth="1"/>
    <col min="3842" max="3842" width="8.625" style="996" customWidth="1"/>
    <col min="3843" max="3843" width="2.75" style="996" customWidth="1"/>
    <col min="3844" max="3844" width="6.875" style="996" customWidth="1"/>
    <col min="3845" max="3856" width="6.75" style="996" customWidth="1"/>
    <col min="3857" max="4096" width="9" style="996"/>
    <col min="4097" max="4097" width="1.5" style="996" customWidth="1"/>
    <col min="4098" max="4098" width="8.625" style="996" customWidth="1"/>
    <col min="4099" max="4099" width="2.75" style="996" customWidth="1"/>
    <col min="4100" max="4100" width="6.875" style="996" customWidth="1"/>
    <col min="4101" max="4112" width="6.75" style="996" customWidth="1"/>
    <col min="4113" max="4352" width="9" style="996"/>
    <col min="4353" max="4353" width="1.5" style="996" customWidth="1"/>
    <col min="4354" max="4354" width="8.625" style="996" customWidth="1"/>
    <col min="4355" max="4355" width="2.75" style="996" customWidth="1"/>
    <col min="4356" max="4356" width="6.875" style="996" customWidth="1"/>
    <col min="4357" max="4368" width="6.75" style="996" customWidth="1"/>
    <col min="4369" max="4608" width="9" style="996"/>
    <col min="4609" max="4609" width="1.5" style="996" customWidth="1"/>
    <col min="4610" max="4610" width="8.625" style="996" customWidth="1"/>
    <col min="4611" max="4611" width="2.75" style="996" customWidth="1"/>
    <col min="4612" max="4612" width="6.875" style="996" customWidth="1"/>
    <col min="4613" max="4624" width="6.75" style="996" customWidth="1"/>
    <col min="4625" max="4864" width="9" style="996"/>
    <col min="4865" max="4865" width="1.5" style="996" customWidth="1"/>
    <col min="4866" max="4866" width="8.625" style="996" customWidth="1"/>
    <col min="4867" max="4867" width="2.75" style="996" customWidth="1"/>
    <col min="4868" max="4868" width="6.875" style="996" customWidth="1"/>
    <col min="4869" max="4880" width="6.75" style="996" customWidth="1"/>
    <col min="4881" max="5120" width="9" style="996"/>
    <col min="5121" max="5121" width="1.5" style="996" customWidth="1"/>
    <col min="5122" max="5122" width="8.625" style="996" customWidth="1"/>
    <col min="5123" max="5123" width="2.75" style="996" customWidth="1"/>
    <col min="5124" max="5124" width="6.875" style="996" customWidth="1"/>
    <col min="5125" max="5136" width="6.75" style="996" customWidth="1"/>
    <col min="5137" max="5376" width="9" style="996"/>
    <col min="5377" max="5377" width="1.5" style="996" customWidth="1"/>
    <col min="5378" max="5378" width="8.625" style="996" customWidth="1"/>
    <col min="5379" max="5379" width="2.75" style="996" customWidth="1"/>
    <col min="5380" max="5380" width="6.875" style="996" customWidth="1"/>
    <col min="5381" max="5392" width="6.75" style="996" customWidth="1"/>
    <col min="5393" max="5632" width="9" style="996"/>
    <col min="5633" max="5633" width="1.5" style="996" customWidth="1"/>
    <col min="5634" max="5634" width="8.625" style="996" customWidth="1"/>
    <col min="5635" max="5635" width="2.75" style="996" customWidth="1"/>
    <col min="5636" max="5636" width="6.875" style="996" customWidth="1"/>
    <col min="5637" max="5648" width="6.75" style="996" customWidth="1"/>
    <col min="5649" max="5888" width="9" style="996"/>
    <col min="5889" max="5889" width="1.5" style="996" customWidth="1"/>
    <col min="5890" max="5890" width="8.625" style="996" customWidth="1"/>
    <col min="5891" max="5891" width="2.75" style="996" customWidth="1"/>
    <col min="5892" max="5892" width="6.875" style="996" customWidth="1"/>
    <col min="5893" max="5904" width="6.75" style="996" customWidth="1"/>
    <col min="5905" max="6144" width="9" style="996"/>
    <col min="6145" max="6145" width="1.5" style="996" customWidth="1"/>
    <col min="6146" max="6146" width="8.625" style="996" customWidth="1"/>
    <col min="6147" max="6147" width="2.75" style="996" customWidth="1"/>
    <col min="6148" max="6148" width="6.875" style="996" customWidth="1"/>
    <col min="6149" max="6160" width="6.75" style="996" customWidth="1"/>
    <col min="6161" max="6400" width="9" style="996"/>
    <col min="6401" max="6401" width="1.5" style="996" customWidth="1"/>
    <col min="6402" max="6402" width="8.625" style="996" customWidth="1"/>
    <col min="6403" max="6403" width="2.75" style="996" customWidth="1"/>
    <col min="6404" max="6404" width="6.875" style="996" customWidth="1"/>
    <col min="6405" max="6416" width="6.75" style="996" customWidth="1"/>
    <col min="6417" max="6656" width="9" style="996"/>
    <col min="6657" max="6657" width="1.5" style="996" customWidth="1"/>
    <col min="6658" max="6658" width="8.625" style="996" customWidth="1"/>
    <col min="6659" max="6659" width="2.75" style="996" customWidth="1"/>
    <col min="6660" max="6660" width="6.875" style="996" customWidth="1"/>
    <col min="6661" max="6672" width="6.75" style="996" customWidth="1"/>
    <col min="6673" max="6912" width="9" style="996"/>
    <col min="6913" max="6913" width="1.5" style="996" customWidth="1"/>
    <col min="6914" max="6914" width="8.625" style="996" customWidth="1"/>
    <col min="6915" max="6915" width="2.75" style="996" customWidth="1"/>
    <col min="6916" max="6916" width="6.875" style="996" customWidth="1"/>
    <col min="6917" max="6928" width="6.75" style="996" customWidth="1"/>
    <col min="6929" max="7168" width="9" style="996"/>
    <col min="7169" max="7169" width="1.5" style="996" customWidth="1"/>
    <col min="7170" max="7170" width="8.625" style="996" customWidth="1"/>
    <col min="7171" max="7171" width="2.75" style="996" customWidth="1"/>
    <col min="7172" max="7172" width="6.875" style="996" customWidth="1"/>
    <col min="7173" max="7184" width="6.75" style="996" customWidth="1"/>
    <col min="7185" max="7424" width="9" style="996"/>
    <col min="7425" max="7425" width="1.5" style="996" customWidth="1"/>
    <col min="7426" max="7426" width="8.625" style="996" customWidth="1"/>
    <col min="7427" max="7427" width="2.75" style="996" customWidth="1"/>
    <col min="7428" max="7428" width="6.875" style="996" customWidth="1"/>
    <col min="7429" max="7440" width="6.75" style="996" customWidth="1"/>
    <col min="7441" max="7680" width="9" style="996"/>
    <col min="7681" max="7681" width="1.5" style="996" customWidth="1"/>
    <col min="7682" max="7682" width="8.625" style="996" customWidth="1"/>
    <col min="7683" max="7683" width="2.75" style="996" customWidth="1"/>
    <col min="7684" max="7684" width="6.875" style="996" customWidth="1"/>
    <col min="7685" max="7696" width="6.75" style="996" customWidth="1"/>
    <col min="7697" max="7936" width="9" style="996"/>
    <col min="7937" max="7937" width="1.5" style="996" customWidth="1"/>
    <col min="7938" max="7938" width="8.625" style="996" customWidth="1"/>
    <col min="7939" max="7939" width="2.75" style="996" customWidth="1"/>
    <col min="7940" max="7940" width="6.875" style="996" customWidth="1"/>
    <col min="7941" max="7952" width="6.75" style="996" customWidth="1"/>
    <col min="7953" max="8192" width="9" style="996"/>
    <col min="8193" max="8193" width="1.5" style="996" customWidth="1"/>
    <col min="8194" max="8194" width="8.625" style="996" customWidth="1"/>
    <col min="8195" max="8195" width="2.75" style="996" customWidth="1"/>
    <col min="8196" max="8196" width="6.875" style="996" customWidth="1"/>
    <col min="8197" max="8208" width="6.75" style="996" customWidth="1"/>
    <col min="8209" max="8448" width="9" style="996"/>
    <col min="8449" max="8449" width="1.5" style="996" customWidth="1"/>
    <col min="8450" max="8450" width="8.625" style="996" customWidth="1"/>
    <col min="8451" max="8451" width="2.75" style="996" customWidth="1"/>
    <col min="8452" max="8452" width="6.875" style="996" customWidth="1"/>
    <col min="8453" max="8464" width="6.75" style="996" customWidth="1"/>
    <col min="8465" max="8704" width="9" style="996"/>
    <col min="8705" max="8705" width="1.5" style="996" customWidth="1"/>
    <col min="8706" max="8706" width="8.625" style="996" customWidth="1"/>
    <col min="8707" max="8707" width="2.75" style="996" customWidth="1"/>
    <col min="8708" max="8708" width="6.875" style="996" customWidth="1"/>
    <col min="8709" max="8720" width="6.75" style="996" customWidth="1"/>
    <col min="8721" max="8960" width="9" style="996"/>
    <col min="8961" max="8961" width="1.5" style="996" customWidth="1"/>
    <col min="8962" max="8962" width="8.625" style="996" customWidth="1"/>
    <col min="8963" max="8963" width="2.75" style="996" customWidth="1"/>
    <col min="8964" max="8964" width="6.875" style="996" customWidth="1"/>
    <col min="8965" max="8976" width="6.75" style="996" customWidth="1"/>
    <col min="8977" max="9216" width="9" style="996"/>
    <col min="9217" max="9217" width="1.5" style="996" customWidth="1"/>
    <col min="9218" max="9218" width="8.625" style="996" customWidth="1"/>
    <col min="9219" max="9219" width="2.75" style="996" customWidth="1"/>
    <col min="9220" max="9220" width="6.875" style="996" customWidth="1"/>
    <col min="9221" max="9232" width="6.75" style="996" customWidth="1"/>
    <col min="9233" max="9472" width="9" style="996"/>
    <col min="9473" max="9473" width="1.5" style="996" customWidth="1"/>
    <col min="9474" max="9474" width="8.625" style="996" customWidth="1"/>
    <col min="9475" max="9475" width="2.75" style="996" customWidth="1"/>
    <col min="9476" max="9476" width="6.875" style="996" customWidth="1"/>
    <col min="9477" max="9488" width="6.75" style="996" customWidth="1"/>
    <col min="9489" max="9728" width="9" style="996"/>
    <col min="9729" max="9729" width="1.5" style="996" customWidth="1"/>
    <col min="9730" max="9730" width="8.625" style="996" customWidth="1"/>
    <col min="9731" max="9731" width="2.75" style="996" customWidth="1"/>
    <col min="9732" max="9732" width="6.875" style="996" customWidth="1"/>
    <col min="9733" max="9744" width="6.75" style="996" customWidth="1"/>
    <col min="9745" max="9984" width="9" style="996"/>
    <col min="9985" max="9985" width="1.5" style="996" customWidth="1"/>
    <col min="9986" max="9986" width="8.625" style="996" customWidth="1"/>
    <col min="9987" max="9987" width="2.75" style="996" customWidth="1"/>
    <col min="9988" max="9988" width="6.875" style="996" customWidth="1"/>
    <col min="9989" max="10000" width="6.75" style="996" customWidth="1"/>
    <col min="10001" max="10240" width="9" style="996"/>
    <col min="10241" max="10241" width="1.5" style="996" customWidth="1"/>
    <col min="10242" max="10242" width="8.625" style="996" customWidth="1"/>
    <col min="10243" max="10243" width="2.75" style="996" customWidth="1"/>
    <col min="10244" max="10244" width="6.875" style="996" customWidth="1"/>
    <col min="10245" max="10256" width="6.75" style="996" customWidth="1"/>
    <col min="10257" max="10496" width="9" style="996"/>
    <col min="10497" max="10497" width="1.5" style="996" customWidth="1"/>
    <col min="10498" max="10498" width="8.625" style="996" customWidth="1"/>
    <col min="10499" max="10499" width="2.75" style="996" customWidth="1"/>
    <col min="10500" max="10500" width="6.875" style="996" customWidth="1"/>
    <col min="10501" max="10512" width="6.75" style="996" customWidth="1"/>
    <col min="10513" max="10752" width="9" style="996"/>
    <col min="10753" max="10753" width="1.5" style="996" customWidth="1"/>
    <col min="10754" max="10754" width="8.625" style="996" customWidth="1"/>
    <col min="10755" max="10755" width="2.75" style="996" customWidth="1"/>
    <col min="10756" max="10756" width="6.875" style="996" customWidth="1"/>
    <col min="10757" max="10768" width="6.75" style="996" customWidth="1"/>
    <col min="10769" max="11008" width="9" style="996"/>
    <col min="11009" max="11009" width="1.5" style="996" customWidth="1"/>
    <col min="11010" max="11010" width="8.625" style="996" customWidth="1"/>
    <col min="11011" max="11011" width="2.75" style="996" customWidth="1"/>
    <col min="11012" max="11012" width="6.875" style="996" customWidth="1"/>
    <col min="11013" max="11024" width="6.75" style="996" customWidth="1"/>
    <col min="11025" max="11264" width="9" style="996"/>
    <col min="11265" max="11265" width="1.5" style="996" customWidth="1"/>
    <col min="11266" max="11266" width="8.625" style="996" customWidth="1"/>
    <col min="11267" max="11267" width="2.75" style="996" customWidth="1"/>
    <col min="11268" max="11268" width="6.875" style="996" customWidth="1"/>
    <col min="11269" max="11280" width="6.75" style="996" customWidth="1"/>
    <col min="11281" max="11520" width="9" style="996"/>
    <col min="11521" max="11521" width="1.5" style="996" customWidth="1"/>
    <col min="11522" max="11522" width="8.625" style="996" customWidth="1"/>
    <col min="11523" max="11523" width="2.75" style="996" customWidth="1"/>
    <col min="11524" max="11524" width="6.875" style="996" customWidth="1"/>
    <col min="11525" max="11536" width="6.75" style="996" customWidth="1"/>
    <col min="11537" max="11776" width="9" style="996"/>
    <col min="11777" max="11777" width="1.5" style="996" customWidth="1"/>
    <col min="11778" max="11778" width="8.625" style="996" customWidth="1"/>
    <col min="11779" max="11779" width="2.75" style="996" customWidth="1"/>
    <col min="11780" max="11780" width="6.875" style="996" customWidth="1"/>
    <col min="11781" max="11792" width="6.75" style="996" customWidth="1"/>
    <col min="11793" max="12032" width="9" style="996"/>
    <col min="12033" max="12033" width="1.5" style="996" customWidth="1"/>
    <col min="12034" max="12034" width="8.625" style="996" customWidth="1"/>
    <col min="12035" max="12035" width="2.75" style="996" customWidth="1"/>
    <col min="12036" max="12036" width="6.875" style="996" customWidth="1"/>
    <col min="12037" max="12048" width="6.75" style="996" customWidth="1"/>
    <col min="12049" max="12288" width="9" style="996"/>
    <col min="12289" max="12289" width="1.5" style="996" customWidth="1"/>
    <col min="12290" max="12290" width="8.625" style="996" customWidth="1"/>
    <col min="12291" max="12291" width="2.75" style="996" customWidth="1"/>
    <col min="12292" max="12292" width="6.875" style="996" customWidth="1"/>
    <col min="12293" max="12304" width="6.75" style="996" customWidth="1"/>
    <col min="12305" max="12544" width="9" style="996"/>
    <col min="12545" max="12545" width="1.5" style="996" customWidth="1"/>
    <col min="12546" max="12546" width="8.625" style="996" customWidth="1"/>
    <col min="12547" max="12547" width="2.75" style="996" customWidth="1"/>
    <col min="12548" max="12548" width="6.875" style="996" customWidth="1"/>
    <col min="12549" max="12560" width="6.75" style="996" customWidth="1"/>
    <col min="12561" max="12800" width="9" style="996"/>
    <col min="12801" max="12801" width="1.5" style="996" customWidth="1"/>
    <col min="12802" max="12802" width="8.625" style="996" customWidth="1"/>
    <col min="12803" max="12803" width="2.75" style="996" customWidth="1"/>
    <col min="12804" max="12804" width="6.875" style="996" customWidth="1"/>
    <col min="12805" max="12816" width="6.75" style="996" customWidth="1"/>
    <col min="12817" max="13056" width="9" style="996"/>
    <col min="13057" max="13057" width="1.5" style="996" customWidth="1"/>
    <col min="13058" max="13058" width="8.625" style="996" customWidth="1"/>
    <col min="13059" max="13059" width="2.75" style="996" customWidth="1"/>
    <col min="13060" max="13060" width="6.875" style="996" customWidth="1"/>
    <col min="13061" max="13072" width="6.75" style="996" customWidth="1"/>
    <col min="13073" max="13312" width="9" style="996"/>
    <col min="13313" max="13313" width="1.5" style="996" customWidth="1"/>
    <col min="13314" max="13314" width="8.625" style="996" customWidth="1"/>
    <col min="13315" max="13315" width="2.75" style="996" customWidth="1"/>
    <col min="13316" max="13316" width="6.875" style="996" customWidth="1"/>
    <col min="13317" max="13328" width="6.75" style="996" customWidth="1"/>
    <col min="13329" max="13568" width="9" style="996"/>
    <col min="13569" max="13569" width="1.5" style="996" customWidth="1"/>
    <col min="13570" max="13570" width="8.625" style="996" customWidth="1"/>
    <col min="13571" max="13571" width="2.75" style="996" customWidth="1"/>
    <col min="13572" max="13572" width="6.875" style="996" customWidth="1"/>
    <col min="13573" max="13584" width="6.75" style="996" customWidth="1"/>
    <col min="13585" max="13824" width="9" style="996"/>
    <col min="13825" max="13825" width="1.5" style="996" customWidth="1"/>
    <col min="13826" max="13826" width="8.625" style="996" customWidth="1"/>
    <col min="13827" max="13827" width="2.75" style="996" customWidth="1"/>
    <col min="13828" max="13828" width="6.875" style="996" customWidth="1"/>
    <col min="13829" max="13840" width="6.75" style="996" customWidth="1"/>
    <col min="13841" max="14080" width="9" style="996"/>
    <col min="14081" max="14081" width="1.5" style="996" customWidth="1"/>
    <col min="14082" max="14082" width="8.625" style="996" customWidth="1"/>
    <col min="14083" max="14083" width="2.75" style="996" customWidth="1"/>
    <col min="14084" max="14084" width="6.875" style="996" customWidth="1"/>
    <col min="14085" max="14096" width="6.75" style="996" customWidth="1"/>
    <col min="14097" max="14336" width="9" style="996"/>
    <col min="14337" max="14337" width="1.5" style="996" customWidth="1"/>
    <col min="14338" max="14338" width="8.625" style="996" customWidth="1"/>
    <col min="14339" max="14339" width="2.75" style="996" customWidth="1"/>
    <col min="14340" max="14340" width="6.875" style="996" customWidth="1"/>
    <col min="14341" max="14352" width="6.75" style="996" customWidth="1"/>
    <col min="14353" max="14592" width="9" style="996"/>
    <col min="14593" max="14593" width="1.5" style="996" customWidth="1"/>
    <col min="14594" max="14594" width="8.625" style="996" customWidth="1"/>
    <col min="14595" max="14595" width="2.75" style="996" customWidth="1"/>
    <col min="14596" max="14596" width="6.875" style="996" customWidth="1"/>
    <col min="14597" max="14608" width="6.75" style="996" customWidth="1"/>
    <col min="14609" max="14848" width="9" style="996"/>
    <col min="14849" max="14849" width="1.5" style="996" customWidth="1"/>
    <col min="14850" max="14850" width="8.625" style="996" customWidth="1"/>
    <col min="14851" max="14851" width="2.75" style="996" customWidth="1"/>
    <col min="14852" max="14852" width="6.875" style="996" customWidth="1"/>
    <col min="14853" max="14864" width="6.75" style="996" customWidth="1"/>
    <col min="14865" max="15104" width="9" style="996"/>
    <col min="15105" max="15105" width="1.5" style="996" customWidth="1"/>
    <col min="15106" max="15106" width="8.625" style="996" customWidth="1"/>
    <col min="15107" max="15107" width="2.75" style="996" customWidth="1"/>
    <col min="15108" max="15108" width="6.875" style="996" customWidth="1"/>
    <col min="15109" max="15120" width="6.75" style="996" customWidth="1"/>
    <col min="15121" max="15360" width="9" style="996"/>
    <col min="15361" max="15361" width="1.5" style="996" customWidth="1"/>
    <col min="15362" max="15362" width="8.625" style="996" customWidth="1"/>
    <col min="15363" max="15363" width="2.75" style="996" customWidth="1"/>
    <col min="15364" max="15364" width="6.875" style="996" customWidth="1"/>
    <col min="15365" max="15376" width="6.75" style="996" customWidth="1"/>
    <col min="15377" max="15616" width="9" style="996"/>
    <col min="15617" max="15617" width="1.5" style="996" customWidth="1"/>
    <col min="15618" max="15618" width="8.625" style="996" customWidth="1"/>
    <col min="15619" max="15619" width="2.75" style="996" customWidth="1"/>
    <col min="15620" max="15620" width="6.875" style="996" customWidth="1"/>
    <col min="15621" max="15632" width="6.75" style="996" customWidth="1"/>
    <col min="15633" max="15872" width="9" style="996"/>
    <col min="15873" max="15873" width="1.5" style="996" customWidth="1"/>
    <col min="15874" max="15874" width="8.625" style="996" customWidth="1"/>
    <col min="15875" max="15875" width="2.75" style="996" customWidth="1"/>
    <col min="15876" max="15876" width="6.875" style="996" customWidth="1"/>
    <col min="15877" max="15888" width="6.75" style="996" customWidth="1"/>
    <col min="15889" max="16128" width="9" style="996"/>
    <col min="16129" max="16129" width="1.5" style="996" customWidth="1"/>
    <col min="16130" max="16130" width="8.625" style="996" customWidth="1"/>
    <col min="16131" max="16131" width="2.75" style="996" customWidth="1"/>
    <col min="16132" max="16132" width="6.875" style="996" customWidth="1"/>
    <col min="16133" max="16144" width="6.75" style="996" customWidth="1"/>
    <col min="16145" max="16384" width="9" style="996"/>
  </cols>
  <sheetData>
    <row r="1" spans="1:16" ht="15" customHeight="1">
      <c r="A1" s="41" t="s">
        <v>4515</v>
      </c>
      <c r="O1" s="1015" t="s">
        <v>4283</v>
      </c>
      <c r="P1" s="1015"/>
    </row>
    <row r="2" spans="1:16" ht="6" customHeight="1">
      <c r="O2" s="1016"/>
      <c r="P2" s="1016"/>
    </row>
    <row r="3" spans="1:16" ht="13.5" customHeight="1">
      <c r="A3" s="1017" t="s">
        <v>4516</v>
      </c>
      <c r="B3" s="1018"/>
      <c r="C3" s="1019"/>
      <c r="D3" s="1020" t="s">
        <v>56</v>
      </c>
      <c r="E3" s="1021" t="s">
        <v>4490</v>
      </c>
      <c r="F3" s="1021" t="s">
        <v>4492</v>
      </c>
      <c r="G3" s="1021" t="s">
        <v>4494</v>
      </c>
      <c r="H3" s="1021" t="s">
        <v>4496</v>
      </c>
      <c r="I3" s="1021" t="s">
        <v>4498</v>
      </c>
      <c r="J3" s="1021" t="s">
        <v>4500</v>
      </c>
      <c r="K3" s="1021" t="s">
        <v>4502</v>
      </c>
      <c r="L3" s="1021" t="s">
        <v>4504</v>
      </c>
      <c r="M3" s="1021" t="s">
        <v>4506</v>
      </c>
      <c r="N3" s="1022" t="s">
        <v>4508</v>
      </c>
      <c r="O3" s="1022" t="s">
        <v>4510</v>
      </c>
      <c r="P3" s="1022" t="s">
        <v>4512</v>
      </c>
    </row>
    <row r="4" spans="1:16" ht="32.450000000000003" customHeight="1">
      <c r="A4" s="1023"/>
      <c r="B4" s="1023"/>
      <c r="C4" s="1024"/>
      <c r="D4" s="1025"/>
      <c r="E4" s="1026" t="s">
        <v>4491</v>
      </c>
      <c r="F4" s="1026" t="s">
        <v>4517</v>
      </c>
      <c r="G4" s="1026" t="s">
        <v>4518</v>
      </c>
      <c r="H4" s="1026" t="s">
        <v>4519</v>
      </c>
      <c r="I4" s="1026" t="s">
        <v>4520</v>
      </c>
      <c r="J4" s="1026" t="s">
        <v>4521</v>
      </c>
      <c r="K4" s="1026" t="s">
        <v>4503</v>
      </c>
      <c r="L4" s="1026" t="s">
        <v>4505</v>
      </c>
      <c r="M4" s="1027" t="s">
        <v>4522</v>
      </c>
      <c r="N4" s="1028" t="s">
        <v>4523</v>
      </c>
      <c r="O4" s="1028" t="s">
        <v>4524</v>
      </c>
      <c r="P4" s="1028" t="s">
        <v>4525</v>
      </c>
    </row>
    <row r="5" spans="1:16" ht="6" customHeight="1">
      <c r="A5" s="1029"/>
      <c r="B5" s="1029"/>
      <c r="C5" s="1029"/>
      <c r="D5" s="1030"/>
      <c r="E5" s="1031"/>
      <c r="F5" s="1031"/>
      <c r="G5" s="1031"/>
      <c r="H5" s="1031"/>
      <c r="I5" s="1031"/>
      <c r="J5" s="1031"/>
      <c r="K5" s="1031"/>
      <c r="L5" s="1031"/>
      <c r="M5" s="1031"/>
      <c r="N5" s="1031"/>
    </row>
    <row r="6" spans="1:16" s="1003" customFormat="1" ht="14.1" customHeight="1">
      <c r="B6" s="797" t="s">
        <v>78</v>
      </c>
      <c r="C6" s="825"/>
      <c r="D6" s="1032">
        <v>147912</v>
      </c>
      <c r="E6" s="1033">
        <v>4158</v>
      </c>
      <c r="F6" s="1033">
        <v>22814</v>
      </c>
      <c r="G6" s="1033">
        <v>27396</v>
      </c>
      <c r="H6" s="1033">
        <v>14113</v>
      </c>
      <c r="I6" s="1033">
        <v>17623</v>
      </c>
      <c r="J6" s="1033">
        <v>2443</v>
      </c>
      <c r="K6" s="1033">
        <v>3506</v>
      </c>
      <c r="L6" s="1033">
        <v>23433</v>
      </c>
      <c r="M6" s="1033">
        <v>7189</v>
      </c>
      <c r="N6" s="1033">
        <v>10592</v>
      </c>
      <c r="O6" s="1033">
        <v>11498</v>
      </c>
      <c r="P6" s="1033">
        <v>3147</v>
      </c>
    </row>
    <row r="7" spans="1:16" ht="14.1" customHeight="1">
      <c r="B7" s="1034" t="s">
        <v>4274</v>
      </c>
      <c r="C7" s="432" t="s">
        <v>3914</v>
      </c>
      <c r="D7" s="1035">
        <v>1752</v>
      </c>
      <c r="E7" s="1036">
        <v>1</v>
      </c>
      <c r="F7" s="1037">
        <v>51</v>
      </c>
      <c r="G7" s="1036">
        <v>176</v>
      </c>
      <c r="H7" s="1036">
        <v>309</v>
      </c>
      <c r="I7" s="1036">
        <v>374</v>
      </c>
      <c r="J7" s="1036">
        <v>14</v>
      </c>
      <c r="K7" s="1036">
        <v>28</v>
      </c>
      <c r="L7" s="1036">
        <v>442</v>
      </c>
      <c r="M7" s="1036">
        <v>32</v>
      </c>
      <c r="N7" s="1036">
        <v>115</v>
      </c>
      <c r="O7" s="1038">
        <v>154</v>
      </c>
      <c r="P7" s="1038">
        <v>56</v>
      </c>
    </row>
    <row r="8" spans="1:16" ht="14.1" customHeight="1">
      <c r="B8" s="1034" t="s">
        <v>3925</v>
      </c>
      <c r="C8" s="432"/>
      <c r="D8" s="1035">
        <v>7552</v>
      </c>
      <c r="E8" s="1036">
        <v>6</v>
      </c>
      <c r="F8" s="1036">
        <v>1230</v>
      </c>
      <c r="G8" s="1036">
        <v>1129</v>
      </c>
      <c r="H8" s="1036">
        <v>867</v>
      </c>
      <c r="I8" s="1036">
        <v>1029</v>
      </c>
      <c r="J8" s="1036">
        <v>148</v>
      </c>
      <c r="K8" s="1036">
        <v>84</v>
      </c>
      <c r="L8" s="1036">
        <v>1653</v>
      </c>
      <c r="M8" s="1036">
        <v>189</v>
      </c>
      <c r="N8" s="1036">
        <v>531</v>
      </c>
      <c r="O8" s="1038">
        <v>486</v>
      </c>
      <c r="P8" s="1038">
        <v>200</v>
      </c>
    </row>
    <row r="9" spans="1:16" ht="14.1" customHeight="1">
      <c r="B9" s="1034" t="s">
        <v>3926</v>
      </c>
      <c r="C9" s="432"/>
      <c r="D9" s="1035">
        <v>10455</v>
      </c>
      <c r="E9" s="1036">
        <v>16</v>
      </c>
      <c r="F9" s="1036">
        <v>2023</v>
      </c>
      <c r="G9" s="1036">
        <v>1976</v>
      </c>
      <c r="H9" s="1036">
        <v>1085</v>
      </c>
      <c r="I9" s="1036">
        <v>1256</v>
      </c>
      <c r="J9" s="1036">
        <v>192</v>
      </c>
      <c r="K9" s="1036">
        <v>90</v>
      </c>
      <c r="L9" s="1036">
        <v>1939</v>
      </c>
      <c r="M9" s="1036">
        <v>282</v>
      </c>
      <c r="N9" s="1036">
        <v>754</v>
      </c>
      <c r="O9" s="1038">
        <v>628</v>
      </c>
      <c r="P9" s="1038">
        <v>214</v>
      </c>
    </row>
    <row r="10" spans="1:16" ht="14.1" customHeight="1">
      <c r="B10" s="1034" t="s">
        <v>3927</v>
      </c>
      <c r="C10" s="432"/>
      <c r="D10" s="1035">
        <v>11337</v>
      </c>
      <c r="E10" s="1036">
        <v>54</v>
      </c>
      <c r="F10" s="1036">
        <v>2043</v>
      </c>
      <c r="G10" s="1036">
        <v>2189</v>
      </c>
      <c r="H10" s="1036">
        <v>1075</v>
      </c>
      <c r="I10" s="1036">
        <v>1306</v>
      </c>
      <c r="J10" s="1036">
        <v>230</v>
      </c>
      <c r="K10" s="1036">
        <v>90</v>
      </c>
      <c r="L10" s="1036">
        <v>2111</v>
      </c>
      <c r="M10" s="1036">
        <v>424</v>
      </c>
      <c r="N10" s="1036">
        <v>856</v>
      </c>
      <c r="O10" s="1038">
        <v>744</v>
      </c>
      <c r="P10" s="1038">
        <v>215</v>
      </c>
    </row>
    <row r="11" spans="1:16" ht="14.1" customHeight="1">
      <c r="B11" s="1034" t="s">
        <v>3928</v>
      </c>
      <c r="C11" s="432"/>
      <c r="D11" s="1035">
        <v>13024</v>
      </c>
      <c r="E11" s="1036">
        <v>144</v>
      </c>
      <c r="F11" s="1036">
        <v>2167</v>
      </c>
      <c r="G11" s="1036">
        <v>2572</v>
      </c>
      <c r="H11" s="1036">
        <v>1266</v>
      </c>
      <c r="I11" s="1036">
        <v>1575</v>
      </c>
      <c r="J11" s="1036">
        <v>191</v>
      </c>
      <c r="K11" s="1036">
        <v>114</v>
      </c>
      <c r="L11" s="1036">
        <v>2359</v>
      </c>
      <c r="M11" s="1036">
        <v>502</v>
      </c>
      <c r="N11" s="1036">
        <v>994</v>
      </c>
      <c r="O11" s="1038">
        <v>895</v>
      </c>
      <c r="P11" s="1038">
        <v>245</v>
      </c>
    </row>
    <row r="12" spans="1:16" ht="14.1" customHeight="1">
      <c r="B12" s="1034" t="s">
        <v>3929</v>
      </c>
      <c r="C12" s="432"/>
      <c r="D12" s="1035">
        <v>15851</v>
      </c>
      <c r="E12" s="1036">
        <v>245</v>
      </c>
      <c r="F12" s="1036">
        <v>2720</v>
      </c>
      <c r="G12" s="1036">
        <v>3326</v>
      </c>
      <c r="H12" s="1036">
        <v>1450</v>
      </c>
      <c r="I12" s="1036">
        <v>1744</v>
      </c>
      <c r="J12" s="1036">
        <v>205</v>
      </c>
      <c r="K12" s="1036">
        <v>126</v>
      </c>
      <c r="L12" s="1036">
        <v>2746</v>
      </c>
      <c r="M12" s="1036">
        <v>656</v>
      </c>
      <c r="N12" s="1036">
        <v>1250</v>
      </c>
      <c r="O12" s="1038">
        <v>1063</v>
      </c>
      <c r="P12" s="1038">
        <v>320</v>
      </c>
    </row>
    <row r="13" spans="1:16" ht="14.1" customHeight="1">
      <c r="B13" s="1034" t="s">
        <v>3930</v>
      </c>
      <c r="C13" s="432"/>
      <c r="D13" s="1035">
        <v>18099</v>
      </c>
      <c r="E13" s="1036">
        <v>428</v>
      </c>
      <c r="F13" s="1036">
        <v>2891</v>
      </c>
      <c r="G13" s="1036">
        <v>4047</v>
      </c>
      <c r="H13" s="1036">
        <v>1664</v>
      </c>
      <c r="I13" s="1036">
        <v>1822</v>
      </c>
      <c r="J13" s="1036">
        <v>207</v>
      </c>
      <c r="K13" s="1036">
        <v>157</v>
      </c>
      <c r="L13" s="1036">
        <v>3053</v>
      </c>
      <c r="M13" s="1036">
        <v>940</v>
      </c>
      <c r="N13" s="1036">
        <v>1310</v>
      </c>
      <c r="O13" s="1038">
        <v>1266</v>
      </c>
      <c r="P13" s="1038">
        <v>314</v>
      </c>
    </row>
    <row r="14" spans="1:16" ht="14.1" customHeight="1">
      <c r="B14" s="1034" t="s">
        <v>3931</v>
      </c>
      <c r="C14" s="432"/>
      <c r="D14" s="1035">
        <v>16334</v>
      </c>
      <c r="E14" s="1036">
        <v>511</v>
      </c>
      <c r="F14" s="1036">
        <v>2688</v>
      </c>
      <c r="G14" s="1036">
        <v>3536</v>
      </c>
      <c r="H14" s="1036">
        <v>1480</v>
      </c>
      <c r="I14" s="1036">
        <v>1741</v>
      </c>
      <c r="J14" s="1036">
        <v>195</v>
      </c>
      <c r="K14" s="1036">
        <v>165</v>
      </c>
      <c r="L14" s="1036">
        <v>2667</v>
      </c>
      <c r="M14" s="1036">
        <v>915</v>
      </c>
      <c r="N14" s="1036">
        <v>985</v>
      </c>
      <c r="O14" s="1038">
        <v>1201</v>
      </c>
      <c r="P14" s="1038">
        <v>250</v>
      </c>
    </row>
    <row r="15" spans="1:16" ht="14.1" customHeight="1">
      <c r="B15" s="1034" t="s">
        <v>3932</v>
      </c>
      <c r="C15" s="432"/>
      <c r="D15" s="1035">
        <v>16303</v>
      </c>
      <c r="E15" s="1036">
        <v>644</v>
      </c>
      <c r="F15" s="1036">
        <v>2763</v>
      </c>
      <c r="G15" s="1036">
        <v>3325</v>
      </c>
      <c r="H15" s="1036">
        <v>1465</v>
      </c>
      <c r="I15" s="1036">
        <v>1780</v>
      </c>
      <c r="J15" s="1036">
        <v>256</v>
      </c>
      <c r="K15" s="1036">
        <v>225</v>
      </c>
      <c r="L15" s="1036">
        <v>2290</v>
      </c>
      <c r="M15" s="1036">
        <v>944</v>
      </c>
      <c r="N15" s="1036">
        <v>993</v>
      </c>
      <c r="O15" s="1038">
        <v>1331</v>
      </c>
      <c r="P15" s="1038">
        <v>287</v>
      </c>
    </row>
    <row r="16" spans="1:16" ht="14.1" customHeight="1">
      <c r="B16" s="1034" t="s">
        <v>3933</v>
      </c>
      <c r="C16" s="432"/>
      <c r="D16" s="1035">
        <v>14654</v>
      </c>
      <c r="E16" s="1036">
        <v>668</v>
      </c>
      <c r="F16" s="1036">
        <v>2079</v>
      </c>
      <c r="G16" s="1036">
        <v>2542</v>
      </c>
      <c r="H16" s="1036">
        <v>1332</v>
      </c>
      <c r="I16" s="1036">
        <v>1780</v>
      </c>
      <c r="J16" s="1036">
        <v>292</v>
      </c>
      <c r="K16" s="1036">
        <v>383</v>
      </c>
      <c r="L16" s="1036">
        <v>1917</v>
      </c>
      <c r="M16" s="1036">
        <v>931</v>
      </c>
      <c r="N16" s="1036">
        <v>1127</v>
      </c>
      <c r="O16" s="1038">
        <v>1361</v>
      </c>
      <c r="P16" s="1038">
        <v>242</v>
      </c>
    </row>
    <row r="17" spans="2:16" ht="14.1" customHeight="1">
      <c r="B17" s="1034" t="s">
        <v>3934</v>
      </c>
      <c r="C17" s="432"/>
      <c r="D17" s="1035">
        <v>11273</v>
      </c>
      <c r="E17" s="1036">
        <v>544</v>
      </c>
      <c r="F17" s="1036">
        <v>1211</v>
      </c>
      <c r="G17" s="1036">
        <v>1379</v>
      </c>
      <c r="H17" s="1036">
        <v>936</v>
      </c>
      <c r="I17" s="1036">
        <v>1598</v>
      </c>
      <c r="J17" s="1036">
        <v>259</v>
      </c>
      <c r="K17" s="1036">
        <v>638</v>
      </c>
      <c r="L17" s="1036">
        <v>1259</v>
      </c>
      <c r="M17" s="1036">
        <v>804</v>
      </c>
      <c r="N17" s="1036">
        <v>1013</v>
      </c>
      <c r="O17" s="1038">
        <v>1340</v>
      </c>
      <c r="P17" s="1038">
        <v>292</v>
      </c>
    </row>
    <row r="18" spans="2:16" ht="14.1" customHeight="1">
      <c r="B18" s="1034" t="s">
        <v>3935</v>
      </c>
      <c r="C18" s="432"/>
      <c r="D18" s="1035">
        <v>7009</v>
      </c>
      <c r="E18" s="1036">
        <v>496</v>
      </c>
      <c r="F18" s="1036">
        <v>625</v>
      </c>
      <c r="G18" s="1036">
        <v>784</v>
      </c>
      <c r="H18" s="1036">
        <v>623</v>
      </c>
      <c r="I18" s="1036">
        <v>1002</v>
      </c>
      <c r="J18" s="1036">
        <v>197</v>
      </c>
      <c r="K18" s="1036">
        <v>680</v>
      </c>
      <c r="L18" s="1036">
        <v>630</v>
      </c>
      <c r="M18" s="1036">
        <v>478</v>
      </c>
      <c r="N18" s="1036">
        <v>509</v>
      </c>
      <c r="O18" s="1038">
        <v>755</v>
      </c>
      <c r="P18" s="1038">
        <v>230</v>
      </c>
    </row>
    <row r="19" spans="2:16" ht="14.1" customHeight="1">
      <c r="B19" s="1034" t="s">
        <v>3936</v>
      </c>
      <c r="C19" s="432"/>
      <c r="D19" s="1035">
        <v>2627</v>
      </c>
      <c r="E19" s="1036">
        <v>223</v>
      </c>
      <c r="F19" s="1036">
        <v>204</v>
      </c>
      <c r="G19" s="1036">
        <v>272</v>
      </c>
      <c r="H19" s="1036">
        <v>303</v>
      </c>
      <c r="I19" s="1036">
        <v>404</v>
      </c>
      <c r="J19" s="1036">
        <v>47</v>
      </c>
      <c r="K19" s="1036">
        <v>371</v>
      </c>
      <c r="L19" s="1036">
        <v>239</v>
      </c>
      <c r="M19" s="1036">
        <v>84</v>
      </c>
      <c r="N19" s="1036">
        <v>120</v>
      </c>
      <c r="O19" s="1038">
        <v>213</v>
      </c>
      <c r="P19" s="1038">
        <v>147</v>
      </c>
    </row>
    <row r="20" spans="2:16" ht="14.1" customHeight="1">
      <c r="B20" s="1034" t="s">
        <v>3937</v>
      </c>
      <c r="C20" s="432"/>
      <c r="D20" s="1035">
        <v>1105</v>
      </c>
      <c r="E20" s="1036">
        <v>112</v>
      </c>
      <c r="F20" s="1036">
        <v>81</v>
      </c>
      <c r="G20" s="1036">
        <v>103</v>
      </c>
      <c r="H20" s="1036">
        <v>157</v>
      </c>
      <c r="I20" s="1036">
        <v>164</v>
      </c>
      <c r="J20" s="1036">
        <v>9</v>
      </c>
      <c r="K20" s="1036">
        <v>223</v>
      </c>
      <c r="L20" s="1036">
        <v>92</v>
      </c>
      <c r="M20" s="1036">
        <v>6</v>
      </c>
      <c r="N20" s="1036">
        <v>30</v>
      </c>
      <c r="O20" s="1038">
        <v>49</v>
      </c>
      <c r="P20" s="1038">
        <v>79</v>
      </c>
    </row>
    <row r="21" spans="2:16" ht="14.1" customHeight="1">
      <c r="B21" s="1034" t="s">
        <v>4142</v>
      </c>
      <c r="C21" s="432"/>
      <c r="D21" s="1035">
        <v>537</v>
      </c>
      <c r="E21" s="1036">
        <v>66</v>
      </c>
      <c r="F21" s="1036">
        <v>38</v>
      </c>
      <c r="G21" s="1036">
        <v>40</v>
      </c>
      <c r="H21" s="1036">
        <v>101</v>
      </c>
      <c r="I21" s="1036">
        <v>48</v>
      </c>
      <c r="J21" s="1036">
        <v>1</v>
      </c>
      <c r="K21" s="1036">
        <v>132</v>
      </c>
      <c r="L21" s="1037">
        <v>36</v>
      </c>
      <c r="M21" s="1036">
        <v>2</v>
      </c>
      <c r="N21" s="1036">
        <v>5</v>
      </c>
      <c r="O21" s="1038">
        <v>12</v>
      </c>
      <c r="P21" s="1038">
        <v>56</v>
      </c>
    </row>
    <row r="22" spans="2:16" ht="14.1" customHeight="1">
      <c r="B22" s="1034"/>
      <c r="C22" s="432"/>
      <c r="D22" s="1035"/>
      <c r="E22" s="1036"/>
      <c r="F22" s="1036"/>
      <c r="G22" s="1036"/>
      <c r="H22" s="1036"/>
      <c r="I22" s="1036"/>
      <c r="J22" s="1036"/>
      <c r="K22" s="1036"/>
      <c r="L22" s="1037"/>
      <c r="M22" s="1036"/>
      <c r="N22" s="1036"/>
      <c r="O22" s="1039"/>
      <c r="P22" s="1039"/>
    </row>
    <row r="23" spans="2:16" s="1003" customFormat="1" ht="14.1" customHeight="1">
      <c r="B23" s="797" t="s">
        <v>57</v>
      </c>
      <c r="C23" s="825"/>
      <c r="D23" s="1033">
        <v>84196</v>
      </c>
      <c r="E23" s="1033">
        <v>3436</v>
      </c>
      <c r="F23" s="1033">
        <v>11153</v>
      </c>
      <c r="G23" s="1033">
        <v>10894</v>
      </c>
      <c r="H23" s="1040">
        <v>6498</v>
      </c>
      <c r="I23" s="1033">
        <v>4562</v>
      </c>
      <c r="J23" s="1033">
        <v>2308</v>
      </c>
      <c r="K23" s="1033">
        <v>2307</v>
      </c>
      <c r="L23" s="1033">
        <v>17487</v>
      </c>
      <c r="M23" s="1033">
        <v>6923</v>
      </c>
      <c r="N23" s="1033">
        <v>10316</v>
      </c>
      <c r="O23" s="1033">
        <v>6422</v>
      </c>
      <c r="P23" s="1033">
        <f>SUM(P24:P38)</f>
        <v>1890</v>
      </c>
    </row>
    <row r="24" spans="2:16" ht="14.1" customHeight="1">
      <c r="B24" s="1034" t="s">
        <v>4274</v>
      </c>
      <c r="C24" s="432" t="s">
        <v>3914</v>
      </c>
      <c r="D24" s="1035">
        <v>997</v>
      </c>
      <c r="E24" s="1035">
        <v>1</v>
      </c>
      <c r="F24" s="1036">
        <v>33</v>
      </c>
      <c r="G24" s="1036">
        <v>49</v>
      </c>
      <c r="H24" s="1036">
        <v>126</v>
      </c>
      <c r="I24" s="1036">
        <v>142</v>
      </c>
      <c r="J24" s="1036">
        <v>12</v>
      </c>
      <c r="K24" s="1036">
        <v>13</v>
      </c>
      <c r="L24" s="1036">
        <v>336</v>
      </c>
      <c r="M24" s="1036">
        <v>30</v>
      </c>
      <c r="N24" s="1036">
        <v>108</v>
      </c>
      <c r="O24" s="1038">
        <v>119</v>
      </c>
      <c r="P24" s="1038">
        <v>28</v>
      </c>
    </row>
    <row r="25" spans="2:16" ht="14.1" customHeight="1">
      <c r="B25" s="1034" t="s">
        <v>3925</v>
      </c>
      <c r="C25" s="432"/>
      <c r="D25" s="1035">
        <v>4106</v>
      </c>
      <c r="E25" s="1035">
        <v>5</v>
      </c>
      <c r="F25" s="1036">
        <v>434</v>
      </c>
      <c r="G25" s="1036">
        <v>371</v>
      </c>
      <c r="H25" s="1036">
        <v>333</v>
      </c>
      <c r="I25" s="1036">
        <v>343</v>
      </c>
      <c r="J25" s="1036">
        <v>122</v>
      </c>
      <c r="K25" s="1036">
        <v>53</v>
      </c>
      <c r="L25" s="1036">
        <v>1290</v>
      </c>
      <c r="M25" s="1036">
        <v>177</v>
      </c>
      <c r="N25" s="1036">
        <v>520</v>
      </c>
      <c r="O25" s="1038">
        <v>351</v>
      </c>
      <c r="P25" s="1038">
        <v>107</v>
      </c>
    </row>
    <row r="26" spans="2:16" ht="14.1" customHeight="1">
      <c r="B26" s="1034" t="s">
        <v>3926</v>
      </c>
      <c r="C26" s="432"/>
      <c r="D26" s="1035">
        <v>5879</v>
      </c>
      <c r="E26" s="1035">
        <v>15</v>
      </c>
      <c r="F26" s="1036">
        <v>906</v>
      </c>
      <c r="G26" s="1036">
        <v>768</v>
      </c>
      <c r="H26" s="1036">
        <v>453</v>
      </c>
      <c r="I26" s="1036">
        <v>400</v>
      </c>
      <c r="J26" s="1036">
        <v>170</v>
      </c>
      <c r="K26" s="1036">
        <v>58</v>
      </c>
      <c r="L26" s="1036">
        <v>1531</v>
      </c>
      <c r="M26" s="1036">
        <v>270</v>
      </c>
      <c r="N26" s="1036">
        <v>734</v>
      </c>
      <c r="O26" s="1038">
        <v>435</v>
      </c>
      <c r="P26" s="1038">
        <v>139</v>
      </c>
    </row>
    <row r="27" spans="2:16" ht="14.1" customHeight="1">
      <c r="B27" s="1034" t="s">
        <v>3927</v>
      </c>
      <c r="C27" s="432"/>
      <c r="D27" s="1035">
        <v>6567</v>
      </c>
      <c r="E27" s="1035">
        <v>40</v>
      </c>
      <c r="F27" s="1036">
        <v>1005</v>
      </c>
      <c r="G27" s="1036">
        <v>807</v>
      </c>
      <c r="H27" s="1036">
        <v>463</v>
      </c>
      <c r="I27" s="1036">
        <v>402</v>
      </c>
      <c r="J27" s="1036">
        <v>218</v>
      </c>
      <c r="K27" s="1036">
        <v>58</v>
      </c>
      <c r="L27" s="1036">
        <v>1691</v>
      </c>
      <c r="M27" s="1036">
        <v>407</v>
      </c>
      <c r="N27" s="1036">
        <v>827</v>
      </c>
      <c r="O27" s="1038">
        <v>509</v>
      </c>
      <c r="P27" s="1038">
        <v>140</v>
      </c>
    </row>
    <row r="28" spans="2:16" ht="14.1" customHeight="1">
      <c r="B28" s="1034" t="s">
        <v>3928</v>
      </c>
      <c r="C28" s="432"/>
      <c r="D28" s="1035">
        <v>7327</v>
      </c>
      <c r="E28" s="1035">
        <v>117</v>
      </c>
      <c r="F28" s="1036">
        <v>986</v>
      </c>
      <c r="G28" s="1036">
        <v>911</v>
      </c>
      <c r="H28" s="1036">
        <v>581</v>
      </c>
      <c r="I28" s="1036">
        <v>470</v>
      </c>
      <c r="J28" s="1036">
        <v>183</v>
      </c>
      <c r="K28" s="1036">
        <v>77</v>
      </c>
      <c r="L28" s="1036">
        <v>1855</v>
      </c>
      <c r="M28" s="1036">
        <v>485</v>
      </c>
      <c r="N28" s="1036">
        <v>973</v>
      </c>
      <c r="O28" s="1038">
        <v>559</v>
      </c>
      <c r="P28" s="1038">
        <v>130</v>
      </c>
    </row>
    <row r="29" spans="2:16" ht="14.1" customHeight="1">
      <c r="B29" s="1034" t="s">
        <v>3929</v>
      </c>
      <c r="C29" s="432"/>
      <c r="D29" s="1035">
        <v>8855</v>
      </c>
      <c r="E29" s="1035">
        <v>209</v>
      </c>
      <c r="F29" s="1036">
        <v>1220</v>
      </c>
      <c r="G29" s="1036">
        <v>1216</v>
      </c>
      <c r="H29" s="1036">
        <v>714</v>
      </c>
      <c r="I29" s="1036">
        <v>479</v>
      </c>
      <c r="J29" s="1036">
        <v>195</v>
      </c>
      <c r="K29" s="1036">
        <v>82</v>
      </c>
      <c r="L29" s="1036">
        <v>2071</v>
      </c>
      <c r="M29" s="1036">
        <v>628</v>
      </c>
      <c r="N29" s="1036">
        <v>1225</v>
      </c>
      <c r="O29" s="1038">
        <v>617</v>
      </c>
      <c r="P29" s="1038">
        <v>199</v>
      </c>
    </row>
    <row r="30" spans="2:16" ht="14.1" customHeight="1">
      <c r="B30" s="1034" t="s">
        <v>3930</v>
      </c>
      <c r="C30" s="432"/>
      <c r="D30" s="1035">
        <v>10055</v>
      </c>
      <c r="E30" s="1035">
        <v>358</v>
      </c>
      <c r="F30" s="1036">
        <v>1338</v>
      </c>
      <c r="G30" s="1036">
        <v>1576</v>
      </c>
      <c r="H30" s="1036">
        <v>740</v>
      </c>
      <c r="I30" s="1036">
        <v>453</v>
      </c>
      <c r="J30" s="1036">
        <v>200</v>
      </c>
      <c r="K30" s="1036">
        <v>97</v>
      </c>
      <c r="L30" s="1036">
        <v>2267</v>
      </c>
      <c r="M30" s="1036">
        <v>881</v>
      </c>
      <c r="N30" s="1036">
        <v>1271</v>
      </c>
      <c r="O30" s="1038">
        <v>670</v>
      </c>
      <c r="P30" s="1038">
        <v>204</v>
      </c>
    </row>
    <row r="31" spans="2:16" ht="14.1" customHeight="1">
      <c r="B31" s="1034" t="s">
        <v>3931</v>
      </c>
      <c r="C31" s="432"/>
      <c r="D31" s="1035">
        <v>9109</v>
      </c>
      <c r="E31" s="1035">
        <v>431</v>
      </c>
      <c r="F31" s="1036">
        <v>1329</v>
      </c>
      <c r="G31" s="1036">
        <v>1494</v>
      </c>
      <c r="H31" s="1036">
        <v>668</v>
      </c>
      <c r="I31" s="1036">
        <v>324</v>
      </c>
      <c r="J31" s="1036">
        <v>184</v>
      </c>
      <c r="K31" s="1036">
        <v>102</v>
      </c>
      <c r="L31" s="1036">
        <v>1969</v>
      </c>
      <c r="M31" s="1036">
        <v>881</v>
      </c>
      <c r="N31" s="1036">
        <v>958</v>
      </c>
      <c r="O31" s="1038">
        <v>614</v>
      </c>
      <c r="P31" s="1038">
        <v>155</v>
      </c>
    </row>
    <row r="32" spans="2:16" ht="14.1" customHeight="1">
      <c r="B32" s="1034" t="s">
        <v>3932</v>
      </c>
      <c r="C32" s="432"/>
      <c r="D32" s="1035">
        <v>9051</v>
      </c>
      <c r="E32" s="1035">
        <v>540</v>
      </c>
      <c r="F32" s="1036">
        <v>1389</v>
      </c>
      <c r="G32" s="1036">
        <v>1458</v>
      </c>
      <c r="H32" s="1036">
        <v>655</v>
      </c>
      <c r="I32" s="1036">
        <v>322</v>
      </c>
      <c r="J32" s="1036">
        <v>247</v>
      </c>
      <c r="K32" s="1036">
        <v>145</v>
      </c>
      <c r="L32" s="1036">
        <v>1617</v>
      </c>
      <c r="M32" s="1036">
        <v>905</v>
      </c>
      <c r="N32" s="1036">
        <v>961</v>
      </c>
      <c r="O32" s="1038">
        <v>627</v>
      </c>
      <c r="P32" s="1038">
        <v>185</v>
      </c>
    </row>
    <row r="33" spans="2:16" ht="14.1" customHeight="1">
      <c r="B33" s="1034" t="s">
        <v>3933</v>
      </c>
      <c r="C33" s="432"/>
      <c r="D33" s="1035">
        <v>8553</v>
      </c>
      <c r="E33" s="1035">
        <v>560</v>
      </c>
      <c r="F33" s="1036">
        <v>1135</v>
      </c>
      <c r="G33" s="1036">
        <v>1244</v>
      </c>
      <c r="H33" s="1036">
        <v>646</v>
      </c>
      <c r="I33" s="1036">
        <v>336</v>
      </c>
      <c r="J33" s="1036">
        <v>280</v>
      </c>
      <c r="K33" s="1036">
        <v>239</v>
      </c>
      <c r="L33" s="1036">
        <v>1289</v>
      </c>
      <c r="M33" s="1036">
        <v>901</v>
      </c>
      <c r="N33" s="1036">
        <v>1105</v>
      </c>
      <c r="O33" s="1038">
        <v>678</v>
      </c>
      <c r="P33" s="1038">
        <v>140</v>
      </c>
    </row>
    <row r="34" spans="2:16" ht="14.1" customHeight="1">
      <c r="B34" s="1034" t="s">
        <v>3934</v>
      </c>
      <c r="C34" s="432"/>
      <c r="D34" s="1035">
        <v>6851</v>
      </c>
      <c r="E34" s="1035">
        <v>451</v>
      </c>
      <c r="F34" s="1036">
        <v>744</v>
      </c>
      <c r="G34" s="1036">
        <v>612</v>
      </c>
      <c r="H34" s="1036">
        <v>479</v>
      </c>
      <c r="I34" s="1036">
        <v>397</v>
      </c>
      <c r="J34" s="1036">
        <v>248</v>
      </c>
      <c r="K34" s="1036">
        <v>420</v>
      </c>
      <c r="L34" s="1036">
        <v>866</v>
      </c>
      <c r="M34" s="1036">
        <v>794</v>
      </c>
      <c r="N34" s="1036">
        <v>993</v>
      </c>
      <c r="O34" s="1038">
        <v>678</v>
      </c>
      <c r="P34" s="1038">
        <v>169</v>
      </c>
    </row>
    <row r="35" spans="2:16" ht="14.1" customHeight="1">
      <c r="B35" s="1034" t="s">
        <v>3935</v>
      </c>
      <c r="C35" s="432"/>
      <c r="D35" s="1035">
        <v>4324</v>
      </c>
      <c r="E35" s="1035">
        <v>399</v>
      </c>
      <c r="F35" s="1036">
        <v>405</v>
      </c>
      <c r="G35" s="1036">
        <v>278</v>
      </c>
      <c r="H35" s="1036">
        <v>340</v>
      </c>
      <c r="I35" s="1036">
        <v>264</v>
      </c>
      <c r="J35" s="1036">
        <v>192</v>
      </c>
      <c r="K35" s="1036">
        <v>481</v>
      </c>
      <c r="L35" s="1036">
        <v>445</v>
      </c>
      <c r="M35" s="1036">
        <v>475</v>
      </c>
      <c r="N35" s="1036">
        <v>494</v>
      </c>
      <c r="O35" s="1038">
        <v>412</v>
      </c>
      <c r="P35" s="1038">
        <v>139</v>
      </c>
    </row>
    <row r="36" spans="2:16" ht="14.1" customHeight="1">
      <c r="B36" s="1034" t="s">
        <v>3936</v>
      </c>
      <c r="C36" s="432"/>
      <c r="D36" s="1035">
        <v>1570</v>
      </c>
      <c r="E36" s="1035">
        <v>179</v>
      </c>
      <c r="F36" s="1036">
        <v>137</v>
      </c>
      <c r="G36" s="1036">
        <v>76</v>
      </c>
      <c r="H36" s="1036">
        <v>179</v>
      </c>
      <c r="I36" s="1036">
        <v>147</v>
      </c>
      <c r="J36" s="1036">
        <v>47</v>
      </c>
      <c r="K36" s="1036">
        <v>234</v>
      </c>
      <c r="L36" s="1036">
        <v>171</v>
      </c>
      <c r="M36" s="1036">
        <v>81</v>
      </c>
      <c r="N36" s="1036">
        <v>115</v>
      </c>
      <c r="O36" s="1038">
        <v>121</v>
      </c>
      <c r="P36" s="1038">
        <v>83</v>
      </c>
    </row>
    <row r="37" spans="2:16" ht="14.1" customHeight="1">
      <c r="B37" s="1034" t="s">
        <v>3937</v>
      </c>
      <c r="C37" s="432"/>
      <c r="D37" s="1035">
        <v>647</v>
      </c>
      <c r="E37" s="1035">
        <v>83</v>
      </c>
      <c r="F37" s="1036">
        <v>60</v>
      </c>
      <c r="G37" s="1036">
        <v>23</v>
      </c>
      <c r="H37" s="1036">
        <v>74</v>
      </c>
      <c r="I37" s="1036">
        <v>63</v>
      </c>
      <c r="J37" s="1036">
        <v>9</v>
      </c>
      <c r="K37" s="1036">
        <v>161</v>
      </c>
      <c r="L37" s="1036">
        <v>68</v>
      </c>
      <c r="M37" s="1036">
        <v>6</v>
      </c>
      <c r="N37" s="1036">
        <v>28</v>
      </c>
      <c r="O37" s="1038">
        <v>27</v>
      </c>
      <c r="P37" s="1038">
        <v>45</v>
      </c>
    </row>
    <row r="38" spans="2:16" ht="14.1" customHeight="1">
      <c r="B38" s="1034" t="s">
        <v>4142</v>
      </c>
      <c r="C38" s="432"/>
      <c r="D38" s="1035">
        <v>305</v>
      </c>
      <c r="E38" s="1035">
        <v>48</v>
      </c>
      <c r="F38" s="1036">
        <v>32</v>
      </c>
      <c r="G38" s="1036">
        <v>11</v>
      </c>
      <c r="H38" s="1036">
        <v>47</v>
      </c>
      <c r="I38" s="1036">
        <v>20</v>
      </c>
      <c r="J38" s="1036">
        <v>1</v>
      </c>
      <c r="K38" s="1036">
        <v>87</v>
      </c>
      <c r="L38" s="1037">
        <v>21</v>
      </c>
      <c r="M38" s="1037">
        <v>2</v>
      </c>
      <c r="N38" s="1036">
        <v>4</v>
      </c>
      <c r="O38" s="1038">
        <v>5</v>
      </c>
      <c r="P38" s="1038">
        <v>27</v>
      </c>
    </row>
    <row r="39" spans="2:16" ht="14.1" customHeight="1">
      <c r="B39" s="1034"/>
      <c r="C39" s="432"/>
      <c r="D39" s="1035"/>
      <c r="E39" s="1036"/>
      <c r="F39" s="1036"/>
      <c r="G39" s="1036"/>
      <c r="H39" s="1036"/>
      <c r="I39" s="1036"/>
      <c r="J39" s="1036"/>
      <c r="K39" s="1036"/>
      <c r="L39" s="1037"/>
      <c r="M39" s="1036"/>
      <c r="N39" s="1036"/>
      <c r="O39" s="1041"/>
      <c r="P39" s="1041"/>
    </row>
    <row r="40" spans="2:16" s="1003" customFormat="1" ht="14.1" customHeight="1">
      <c r="B40" s="797" t="s">
        <v>58</v>
      </c>
      <c r="C40" s="825"/>
      <c r="D40" s="1033">
        <v>63716</v>
      </c>
      <c r="E40" s="1033">
        <v>722</v>
      </c>
      <c r="F40" s="1033">
        <v>11661</v>
      </c>
      <c r="G40" s="1033">
        <v>16502</v>
      </c>
      <c r="H40" s="1033">
        <v>7615</v>
      </c>
      <c r="I40" s="1033">
        <v>13061</v>
      </c>
      <c r="J40" s="1033">
        <v>135</v>
      </c>
      <c r="K40" s="1033">
        <v>1199</v>
      </c>
      <c r="L40" s="1033">
        <v>5946</v>
      </c>
      <c r="M40" s="1033">
        <v>266</v>
      </c>
      <c r="N40" s="1033">
        <v>276</v>
      </c>
      <c r="O40" s="1033">
        <v>5076</v>
      </c>
      <c r="P40" s="1033">
        <v>1257</v>
      </c>
    </row>
    <row r="41" spans="2:16" ht="14.1" customHeight="1">
      <c r="B41" s="1034" t="s">
        <v>4274</v>
      </c>
      <c r="C41" s="432" t="s">
        <v>3914</v>
      </c>
      <c r="D41" s="1035">
        <v>755</v>
      </c>
      <c r="E41" s="1036" t="s">
        <v>3897</v>
      </c>
      <c r="F41" s="1037">
        <v>18</v>
      </c>
      <c r="G41" s="1036">
        <v>127</v>
      </c>
      <c r="H41" s="1036">
        <v>183</v>
      </c>
      <c r="I41" s="1036">
        <v>232</v>
      </c>
      <c r="J41" s="1036">
        <v>2</v>
      </c>
      <c r="K41" s="1036">
        <v>15</v>
      </c>
      <c r="L41" s="1036">
        <v>106</v>
      </c>
      <c r="M41" s="1036">
        <v>2</v>
      </c>
      <c r="N41" s="1036">
        <v>7</v>
      </c>
      <c r="O41" s="1038">
        <v>35</v>
      </c>
      <c r="P41" s="1038">
        <v>28</v>
      </c>
    </row>
    <row r="42" spans="2:16" ht="14.1" customHeight="1">
      <c r="B42" s="1034" t="s">
        <v>3925</v>
      </c>
      <c r="C42" s="432"/>
      <c r="D42" s="1035">
        <v>3446</v>
      </c>
      <c r="E42" s="1036">
        <v>1</v>
      </c>
      <c r="F42" s="1037">
        <v>796</v>
      </c>
      <c r="G42" s="1036">
        <v>758</v>
      </c>
      <c r="H42" s="1036">
        <v>534</v>
      </c>
      <c r="I42" s="1036">
        <v>686</v>
      </c>
      <c r="J42" s="1036">
        <v>26</v>
      </c>
      <c r="K42" s="1036">
        <v>31</v>
      </c>
      <c r="L42" s="1036">
        <v>363</v>
      </c>
      <c r="M42" s="1036">
        <v>12</v>
      </c>
      <c r="N42" s="1036">
        <v>11</v>
      </c>
      <c r="O42" s="1038">
        <v>135</v>
      </c>
      <c r="P42" s="1038">
        <v>93</v>
      </c>
    </row>
    <row r="43" spans="2:16" ht="14.1" customHeight="1">
      <c r="B43" s="1034" t="s">
        <v>3926</v>
      </c>
      <c r="C43" s="432"/>
      <c r="D43" s="1035">
        <v>4576</v>
      </c>
      <c r="E43" s="1036">
        <v>1</v>
      </c>
      <c r="F43" s="1036">
        <v>1117</v>
      </c>
      <c r="G43" s="1036">
        <v>1208</v>
      </c>
      <c r="H43" s="1036">
        <v>632</v>
      </c>
      <c r="I43" s="1036">
        <v>856</v>
      </c>
      <c r="J43" s="1036">
        <v>22</v>
      </c>
      <c r="K43" s="1036">
        <v>32</v>
      </c>
      <c r="L43" s="1036">
        <v>408</v>
      </c>
      <c r="M43" s="1036">
        <v>12</v>
      </c>
      <c r="N43" s="1036">
        <v>20</v>
      </c>
      <c r="O43" s="1038">
        <v>193</v>
      </c>
      <c r="P43" s="1038">
        <v>75</v>
      </c>
    </row>
    <row r="44" spans="2:16" ht="14.1" customHeight="1">
      <c r="B44" s="1034" t="s">
        <v>3927</v>
      </c>
      <c r="C44" s="432"/>
      <c r="D44" s="1035">
        <v>4770</v>
      </c>
      <c r="E44" s="1036">
        <v>14</v>
      </c>
      <c r="F44" s="1036">
        <v>1038</v>
      </c>
      <c r="G44" s="1036">
        <v>1382</v>
      </c>
      <c r="H44" s="1036">
        <v>612</v>
      </c>
      <c r="I44" s="1036">
        <v>904</v>
      </c>
      <c r="J44" s="1036">
        <v>12</v>
      </c>
      <c r="K44" s="1036">
        <v>32</v>
      </c>
      <c r="L44" s="1036">
        <v>420</v>
      </c>
      <c r="M44" s="1036">
        <v>17</v>
      </c>
      <c r="N44" s="1036">
        <v>29</v>
      </c>
      <c r="O44" s="1038">
        <v>235</v>
      </c>
      <c r="P44" s="1038">
        <v>75</v>
      </c>
    </row>
    <row r="45" spans="2:16" ht="14.1" customHeight="1">
      <c r="B45" s="1034" t="s">
        <v>3928</v>
      </c>
      <c r="C45" s="432"/>
      <c r="D45" s="1035">
        <v>5697</v>
      </c>
      <c r="E45" s="1036">
        <v>27</v>
      </c>
      <c r="F45" s="1036">
        <v>1181</v>
      </c>
      <c r="G45" s="1036">
        <v>1661</v>
      </c>
      <c r="H45" s="1036">
        <v>685</v>
      </c>
      <c r="I45" s="1036">
        <v>1105</v>
      </c>
      <c r="J45" s="1036">
        <v>8</v>
      </c>
      <c r="K45" s="1036">
        <v>37</v>
      </c>
      <c r="L45" s="1036">
        <v>504</v>
      </c>
      <c r="M45" s="1036">
        <v>17</v>
      </c>
      <c r="N45" s="1036">
        <v>21</v>
      </c>
      <c r="O45" s="1038">
        <v>336</v>
      </c>
      <c r="P45" s="1038">
        <v>115</v>
      </c>
    </row>
    <row r="46" spans="2:16" ht="14.1" customHeight="1">
      <c r="B46" s="1034" t="s">
        <v>3929</v>
      </c>
      <c r="C46" s="432"/>
      <c r="D46" s="1035">
        <v>6996</v>
      </c>
      <c r="E46" s="1036">
        <v>36</v>
      </c>
      <c r="F46" s="1036">
        <v>1500</v>
      </c>
      <c r="G46" s="1036">
        <v>2110</v>
      </c>
      <c r="H46" s="1036">
        <v>736</v>
      </c>
      <c r="I46" s="1036">
        <v>1265</v>
      </c>
      <c r="J46" s="1036">
        <v>10</v>
      </c>
      <c r="K46" s="1036">
        <v>44</v>
      </c>
      <c r="L46" s="1036">
        <v>675</v>
      </c>
      <c r="M46" s="1036">
        <v>28</v>
      </c>
      <c r="N46" s="1036">
        <v>25</v>
      </c>
      <c r="O46" s="1038">
        <v>446</v>
      </c>
      <c r="P46" s="1038">
        <v>121</v>
      </c>
    </row>
    <row r="47" spans="2:16" ht="14.1" customHeight="1">
      <c r="B47" s="1034" t="s">
        <v>3930</v>
      </c>
      <c r="C47" s="432"/>
      <c r="D47" s="1035">
        <v>8044</v>
      </c>
      <c r="E47" s="1036">
        <v>70</v>
      </c>
      <c r="F47" s="1036">
        <v>1553</v>
      </c>
      <c r="G47" s="1036">
        <v>2471</v>
      </c>
      <c r="H47" s="1036">
        <v>924</v>
      </c>
      <c r="I47" s="1036">
        <v>1369</v>
      </c>
      <c r="J47" s="1036">
        <v>7</v>
      </c>
      <c r="K47" s="1036">
        <v>60</v>
      </c>
      <c r="L47" s="1036">
        <v>786</v>
      </c>
      <c r="M47" s="1036">
        <v>59</v>
      </c>
      <c r="N47" s="1036">
        <v>39</v>
      </c>
      <c r="O47" s="1038">
        <v>596</v>
      </c>
      <c r="P47" s="1038">
        <v>110</v>
      </c>
    </row>
    <row r="48" spans="2:16" ht="14.1" customHeight="1">
      <c r="B48" s="1034" t="s">
        <v>3931</v>
      </c>
      <c r="C48" s="432"/>
      <c r="D48" s="1035">
        <v>7225</v>
      </c>
      <c r="E48" s="1036">
        <v>80</v>
      </c>
      <c r="F48" s="1036">
        <v>1359</v>
      </c>
      <c r="G48" s="1036">
        <v>2042</v>
      </c>
      <c r="H48" s="1036">
        <v>812</v>
      </c>
      <c r="I48" s="1036">
        <v>1417</v>
      </c>
      <c r="J48" s="1036">
        <v>11</v>
      </c>
      <c r="K48" s="1036">
        <v>63</v>
      </c>
      <c r="L48" s="1036">
        <v>698</v>
      </c>
      <c r="M48" s="1036">
        <v>34</v>
      </c>
      <c r="N48" s="1036">
        <v>27</v>
      </c>
      <c r="O48" s="1038">
        <v>587</v>
      </c>
      <c r="P48" s="1038">
        <v>95</v>
      </c>
    </row>
    <row r="49" spans="1:16" ht="14.1" customHeight="1">
      <c r="B49" s="1034" t="s">
        <v>3932</v>
      </c>
      <c r="C49" s="432"/>
      <c r="D49" s="1035">
        <v>7252</v>
      </c>
      <c r="E49" s="1036">
        <v>104</v>
      </c>
      <c r="F49" s="1036">
        <v>1374</v>
      </c>
      <c r="G49" s="1036">
        <v>1867</v>
      </c>
      <c r="H49" s="1036">
        <v>810</v>
      </c>
      <c r="I49" s="1036">
        <v>1458</v>
      </c>
      <c r="J49" s="1036">
        <v>9</v>
      </c>
      <c r="K49" s="1036">
        <v>80</v>
      </c>
      <c r="L49" s="1036">
        <v>673</v>
      </c>
      <c r="M49" s="1036">
        <v>39</v>
      </c>
      <c r="N49" s="1036">
        <v>32</v>
      </c>
      <c r="O49" s="1038">
        <v>704</v>
      </c>
      <c r="P49" s="1038">
        <v>102</v>
      </c>
    </row>
    <row r="50" spans="1:16" ht="14.1" customHeight="1">
      <c r="B50" s="1034" t="s">
        <v>3933</v>
      </c>
      <c r="C50" s="432"/>
      <c r="D50" s="1035">
        <v>6101</v>
      </c>
      <c r="E50" s="1036">
        <v>108</v>
      </c>
      <c r="F50" s="1036">
        <v>944</v>
      </c>
      <c r="G50" s="1036">
        <v>1298</v>
      </c>
      <c r="H50" s="1036">
        <v>686</v>
      </c>
      <c r="I50" s="1036">
        <v>1444</v>
      </c>
      <c r="J50" s="1036">
        <v>12</v>
      </c>
      <c r="K50" s="1036">
        <v>144</v>
      </c>
      <c r="L50" s="1036">
        <v>628</v>
      </c>
      <c r="M50" s="1036">
        <v>30</v>
      </c>
      <c r="N50" s="1036">
        <v>22</v>
      </c>
      <c r="O50" s="1038">
        <v>683</v>
      </c>
      <c r="P50" s="1038">
        <v>102</v>
      </c>
    </row>
    <row r="51" spans="1:16" ht="14.1" customHeight="1">
      <c r="B51" s="1034" t="s">
        <v>3934</v>
      </c>
      <c r="C51" s="432"/>
      <c r="D51" s="1035">
        <v>4422</v>
      </c>
      <c r="E51" s="1036">
        <v>93</v>
      </c>
      <c r="F51" s="1036">
        <v>467</v>
      </c>
      <c r="G51" s="1036">
        <v>767</v>
      </c>
      <c r="H51" s="1036">
        <v>457</v>
      </c>
      <c r="I51" s="1036">
        <v>1201</v>
      </c>
      <c r="J51" s="1036">
        <v>11</v>
      </c>
      <c r="K51" s="1036">
        <v>218</v>
      </c>
      <c r="L51" s="1037">
        <v>393</v>
      </c>
      <c r="M51" s="1036">
        <v>10</v>
      </c>
      <c r="N51" s="1036">
        <v>20</v>
      </c>
      <c r="O51" s="1038">
        <v>662</v>
      </c>
      <c r="P51" s="1038">
        <v>123</v>
      </c>
    </row>
    <row r="52" spans="1:16" ht="14.1" customHeight="1">
      <c r="B52" s="1034" t="s">
        <v>3935</v>
      </c>
      <c r="C52" s="432"/>
      <c r="D52" s="1035">
        <v>2685</v>
      </c>
      <c r="E52" s="1036">
        <v>97</v>
      </c>
      <c r="F52" s="1036">
        <v>220</v>
      </c>
      <c r="G52" s="1036">
        <v>506</v>
      </c>
      <c r="H52" s="1036">
        <v>283</v>
      </c>
      <c r="I52" s="1036">
        <v>738</v>
      </c>
      <c r="J52" s="1036">
        <v>5</v>
      </c>
      <c r="K52" s="1036">
        <v>199</v>
      </c>
      <c r="L52" s="1037">
        <v>185</v>
      </c>
      <c r="M52" s="1036">
        <v>3</v>
      </c>
      <c r="N52" s="1036">
        <v>15</v>
      </c>
      <c r="O52" s="1038">
        <v>343</v>
      </c>
      <c r="P52" s="1038">
        <v>91</v>
      </c>
    </row>
    <row r="53" spans="1:16" ht="14.1" customHeight="1">
      <c r="B53" s="1034" t="s">
        <v>3936</v>
      </c>
      <c r="C53" s="432"/>
      <c r="D53" s="1035">
        <v>1057</v>
      </c>
      <c r="E53" s="1036">
        <v>44</v>
      </c>
      <c r="F53" s="1036">
        <v>67</v>
      </c>
      <c r="G53" s="1036">
        <v>196</v>
      </c>
      <c r="H53" s="1036">
        <v>124</v>
      </c>
      <c r="I53" s="1036">
        <v>257</v>
      </c>
      <c r="J53" s="1036" t="s">
        <v>3897</v>
      </c>
      <c r="K53" s="1036">
        <v>137</v>
      </c>
      <c r="L53" s="1037">
        <v>68</v>
      </c>
      <c r="M53" s="1036">
        <v>3</v>
      </c>
      <c r="N53" s="1036">
        <v>5</v>
      </c>
      <c r="O53" s="1038">
        <v>92</v>
      </c>
      <c r="P53" s="1038">
        <v>64</v>
      </c>
    </row>
    <row r="54" spans="1:16" ht="14.1" customHeight="1">
      <c r="A54" s="1012"/>
      <c r="B54" s="1034" t="s">
        <v>3937</v>
      </c>
      <c r="C54" s="432"/>
      <c r="D54" s="1036">
        <v>458</v>
      </c>
      <c r="E54" s="1036">
        <v>29</v>
      </c>
      <c r="F54" s="1036">
        <v>21</v>
      </c>
      <c r="G54" s="1036">
        <v>80</v>
      </c>
      <c r="H54" s="1036">
        <v>83</v>
      </c>
      <c r="I54" s="1036">
        <v>101</v>
      </c>
      <c r="J54" s="1037" t="s">
        <v>3897</v>
      </c>
      <c r="K54" s="1036">
        <v>62</v>
      </c>
      <c r="L54" s="1037">
        <v>24</v>
      </c>
      <c r="M54" s="1036" t="s">
        <v>3897</v>
      </c>
      <c r="N54" s="1036">
        <v>2</v>
      </c>
      <c r="O54" s="1042">
        <v>22</v>
      </c>
      <c r="P54" s="1042">
        <v>34</v>
      </c>
    </row>
    <row r="55" spans="1:16" ht="14.1" customHeight="1">
      <c r="A55" s="1012"/>
      <c r="B55" s="1034" t="s">
        <v>4142</v>
      </c>
      <c r="C55" s="432"/>
      <c r="D55" s="1036">
        <v>232</v>
      </c>
      <c r="E55" s="1036">
        <v>18</v>
      </c>
      <c r="F55" s="1036">
        <v>6</v>
      </c>
      <c r="G55" s="1036">
        <v>29</v>
      </c>
      <c r="H55" s="1036">
        <v>54</v>
      </c>
      <c r="I55" s="1036">
        <v>28</v>
      </c>
      <c r="J55" s="1037">
        <v>0</v>
      </c>
      <c r="K55" s="1036">
        <v>45</v>
      </c>
      <c r="L55" s="1037">
        <v>15</v>
      </c>
      <c r="M55" s="1036">
        <v>0</v>
      </c>
      <c r="N55" s="1036">
        <v>1</v>
      </c>
      <c r="O55" s="1042">
        <v>7</v>
      </c>
      <c r="P55" s="1042">
        <v>29</v>
      </c>
    </row>
    <row r="56" spans="1:16" ht="8.25" customHeight="1">
      <c r="A56" s="1043"/>
      <c r="B56" s="1044"/>
      <c r="C56" s="434"/>
      <c r="D56" s="1045"/>
      <c r="E56" s="1045"/>
      <c r="F56" s="1045"/>
      <c r="G56" s="1045"/>
      <c r="H56" s="1045"/>
      <c r="I56" s="1045"/>
      <c r="J56" s="1045"/>
      <c r="K56" s="1045"/>
      <c r="L56" s="1045"/>
      <c r="M56" s="1045"/>
      <c r="N56" s="1045"/>
      <c r="O56" s="1046"/>
      <c r="P56" s="1047"/>
    </row>
    <row r="57" spans="1:16" ht="11.25">
      <c r="D57" s="789"/>
      <c r="E57" s="789"/>
      <c r="F57" s="789"/>
      <c r="G57" s="789"/>
      <c r="H57" s="789"/>
      <c r="I57" s="789"/>
      <c r="J57" s="789"/>
      <c r="K57" s="789"/>
      <c r="L57" s="789"/>
      <c r="M57" s="789"/>
      <c r="N57" s="789"/>
    </row>
    <row r="58" spans="1:16" ht="11.25"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</row>
    <row r="59" spans="1:16" ht="11.25">
      <c r="D59" s="789"/>
      <c r="E59" s="789"/>
      <c r="F59" s="789"/>
      <c r="G59" s="789"/>
      <c r="H59" s="789"/>
      <c r="I59" s="789"/>
      <c r="J59" s="789"/>
      <c r="K59" s="789"/>
      <c r="L59" s="789"/>
      <c r="M59" s="789"/>
      <c r="N59" s="789"/>
    </row>
    <row r="60" spans="1:16" ht="11.25">
      <c r="D60" s="789"/>
      <c r="E60" s="789"/>
      <c r="F60" s="789"/>
      <c r="G60" s="789"/>
      <c r="H60" s="789"/>
      <c r="I60" s="789"/>
      <c r="J60" s="789"/>
      <c r="K60" s="789"/>
      <c r="L60" s="789"/>
      <c r="M60" s="789"/>
      <c r="N60" s="789"/>
    </row>
  </sheetData>
  <mergeCells count="3">
    <mergeCell ref="O1:P2"/>
    <mergeCell ref="A3:C4"/>
    <mergeCell ref="D3:D4"/>
  </mergeCells>
  <phoneticPr fontId="2"/>
  <pageMargins left="0.19685039370078741" right="0.35433070866141736" top="0.78740157480314965" bottom="0.78740157480314965" header="0.51181102362204722" footer="0.51181102362204722"/>
  <pageSetup paperSize="9" scale="98" firstPageNumber="145" orientation="portrait" useFirstPageNumber="1" horizontalDpi="300" verticalDpi="300" r:id="rId1"/>
  <headerFooter alignWithMargins="0">
    <oddFooter>&amp;C&amp;"ＭＳ 明朝,標準"
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31"/>
  <sheetViews>
    <sheetView topLeftCell="B1" zoomScaleNormal="100" zoomScaleSheetLayoutView="100" workbookViewId="0">
      <pane ySplit="6" topLeftCell="A7" activePane="bottomLeft" state="frozen"/>
      <selection activeCell="M9" sqref="M9"/>
      <selection pane="bottomLeft" activeCell="L17" sqref="L17"/>
    </sheetView>
  </sheetViews>
  <sheetFormatPr defaultRowHeight="13.5"/>
  <cols>
    <col min="1" max="1" width="11.5" style="197" customWidth="1"/>
    <col min="2" max="2" width="5.75" style="206" customWidth="1"/>
    <col min="3" max="3" width="28.625" style="206" customWidth="1"/>
    <col min="4" max="4" width="4.875" style="197" customWidth="1"/>
    <col min="5" max="8" width="12.5" style="207" customWidth="1"/>
    <col min="9" max="9" width="8.875" style="196" customWidth="1"/>
    <col min="10" max="256" width="9" style="197"/>
    <col min="257" max="257" width="11.5" style="197" customWidth="1"/>
    <col min="258" max="258" width="5.75" style="197" customWidth="1"/>
    <col min="259" max="259" width="28.625" style="197" customWidth="1"/>
    <col min="260" max="260" width="4.875" style="197" customWidth="1"/>
    <col min="261" max="264" width="12.5" style="197" customWidth="1"/>
    <col min="265" max="265" width="8.875" style="197" customWidth="1"/>
    <col min="266" max="512" width="9" style="197"/>
    <col min="513" max="513" width="11.5" style="197" customWidth="1"/>
    <col min="514" max="514" width="5.75" style="197" customWidth="1"/>
    <col min="515" max="515" width="28.625" style="197" customWidth="1"/>
    <col min="516" max="516" width="4.875" style="197" customWidth="1"/>
    <col min="517" max="520" width="12.5" style="197" customWidth="1"/>
    <col min="521" max="521" width="8.875" style="197" customWidth="1"/>
    <col min="522" max="768" width="9" style="197"/>
    <col min="769" max="769" width="11.5" style="197" customWidth="1"/>
    <col min="770" max="770" width="5.75" style="197" customWidth="1"/>
    <col min="771" max="771" width="28.625" style="197" customWidth="1"/>
    <col min="772" max="772" width="4.875" style="197" customWidth="1"/>
    <col min="773" max="776" width="12.5" style="197" customWidth="1"/>
    <col min="777" max="777" width="8.875" style="197" customWidth="1"/>
    <col min="778" max="1024" width="9" style="197"/>
    <col min="1025" max="1025" width="11.5" style="197" customWidth="1"/>
    <col min="1026" max="1026" width="5.75" style="197" customWidth="1"/>
    <col min="1027" max="1027" width="28.625" style="197" customWidth="1"/>
    <col min="1028" max="1028" width="4.875" style="197" customWidth="1"/>
    <col min="1029" max="1032" width="12.5" style="197" customWidth="1"/>
    <col min="1033" max="1033" width="8.875" style="197" customWidth="1"/>
    <col min="1034" max="1280" width="9" style="197"/>
    <col min="1281" max="1281" width="11.5" style="197" customWidth="1"/>
    <col min="1282" max="1282" width="5.75" style="197" customWidth="1"/>
    <col min="1283" max="1283" width="28.625" style="197" customWidth="1"/>
    <col min="1284" max="1284" width="4.875" style="197" customWidth="1"/>
    <col min="1285" max="1288" width="12.5" style="197" customWidth="1"/>
    <col min="1289" max="1289" width="8.875" style="197" customWidth="1"/>
    <col min="1290" max="1536" width="9" style="197"/>
    <col min="1537" max="1537" width="11.5" style="197" customWidth="1"/>
    <col min="1538" max="1538" width="5.75" style="197" customWidth="1"/>
    <col min="1539" max="1539" width="28.625" style="197" customWidth="1"/>
    <col min="1540" max="1540" width="4.875" style="197" customWidth="1"/>
    <col min="1541" max="1544" width="12.5" style="197" customWidth="1"/>
    <col min="1545" max="1545" width="8.875" style="197" customWidth="1"/>
    <col min="1546" max="1792" width="9" style="197"/>
    <col min="1793" max="1793" width="11.5" style="197" customWidth="1"/>
    <col min="1794" max="1794" width="5.75" style="197" customWidth="1"/>
    <col min="1795" max="1795" width="28.625" style="197" customWidth="1"/>
    <col min="1796" max="1796" width="4.875" style="197" customWidth="1"/>
    <col min="1797" max="1800" width="12.5" style="197" customWidth="1"/>
    <col min="1801" max="1801" width="8.875" style="197" customWidth="1"/>
    <col min="1802" max="2048" width="9" style="197"/>
    <col min="2049" max="2049" width="11.5" style="197" customWidth="1"/>
    <col min="2050" max="2050" width="5.75" style="197" customWidth="1"/>
    <col min="2051" max="2051" width="28.625" style="197" customWidth="1"/>
    <col min="2052" max="2052" width="4.875" style="197" customWidth="1"/>
    <col min="2053" max="2056" width="12.5" style="197" customWidth="1"/>
    <col min="2057" max="2057" width="8.875" style="197" customWidth="1"/>
    <col min="2058" max="2304" width="9" style="197"/>
    <col min="2305" max="2305" width="11.5" style="197" customWidth="1"/>
    <col min="2306" max="2306" width="5.75" style="197" customWidth="1"/>
    <col min="2307" max="2307" width="28.625" style="197" customWidth="1"/>
    <col min="2308" max="2308" width="4.875" style="197" customWidth="1"/>
    <col min="2309" max="2312" width="12.5" style="197" customWidth="1"/>
    <col min="2313" max="2313" width="8.875" style="197" customWidth="1"/>
    <col min="2314" max="2560" width="9" style="197"/>
    <col min="2561" max="2561" width="11.5" style="197" customWidth="1"/>
    <col min="2562" max="2562" width="5.75" style="197" customWidth="1"/>
    <col min="2563" max="2563" width="28.625" style="197" customWidth="1"/>
    <col min="2564" max="2564" width="4.875" style="197" customWidth="1"/>
    <col min="2565" max="2568" width="12.5" style="197" customWidth="1"/>
    <col min="2569" max="2569" width="8.875" style="197" customWidth="1"/>
    <col min="2570" max="2816" width="9" style="197"/>
    <col min="2817" max="2817" width="11.5" style="197" customWidth="1"/>
    <col min="2818" max="2818" width="5.75" style="197" customWidth="1"/>
    <col min="2819" max="2819" width="28.625" style="197" customWidth="1"/>
    <col min="2820" max="2820" width="4.875" style="197" customWidth="1"/>
    <col min="2821" max="2824" width="12.5" style="197" customWidth="1"/>
    <col min="2825" max="2825" width="8.875" style="197" customWidth="1"/>
    <col min="2826" max="3072" width="9" style="197"/>
    <col min="3073" max="3073" width="11.5" style="197" customWidth="1"/>
    <col min="3074" max="3074" width="5.75" style="197" customWidth="1"/>
    <col min="3075" max="3075" width="28.625" style="197" customWidth="1"/>
    <col min="3076" max="3076" width="4.875" style="197" customWidth="1"/>
    <col min="3077" max="3080" width="12.5" style="197" customWidth="1"/>
    <col min="3081" max="3081" width="8.875" style="197" customWidth="1"/>
    <col min="3082" max="3328" width="9" style="197"/>
    <col min="3329" max="3329" width="11.5" style="197" customWidth="1"/>
    <col min="3330" max="3330" width="5.75" style="197" customWidth="1"/>
    <col min="3331" max="3331" width="28.625" style="197" customWidth="1"/>
    <col min="3332" max="3332" width="4.875" style="197" customWidth="1"/>
    <col min="3333" max="3336" width="12.5" style="197" customWidth="1"/>
    <col min="3337" max="3337" width="8.875" style="197" customWidth="1"/>
    <col min="3338" max="3584" width="9" style="197"/>
    <col min="3585" max="3585" width="11.5" style="197" customWidth="1"/>
    <col min="3586" max="3586" width="5.75" style="197" customWidth="1"/>
    <col min="3587" max="3587" width="28.625" style="197" customWidth="1"/>
    <col min="3588" max="3588" width="4.875" style="197" customWidth="1"/>
    <col min="3589" max="3592" width="12.5" style="197" customWidth="1"/>
    <col min="3593" max="3593" width="8.875" style="197" customWidth="1"/>
    <col min="3594" max="3840" width="9" style="197"/>
    <col min="3841" max="3841" width="11.5" style="197" customWidth="1"/>
    <col min="3842" max="3842" width="5.75" style="197" customWidth="1"/>
    <col min="3843" max="3843" width="28.625" style="197" customWidth="1"/>
    <col min="3844" max="3844" width="4.875" style="197" customWidth="1"/>
    <col min="3845" max="3848" width="12.5" style="197" customWidth="1"/>
    <col min="3849" max="3849" width="8.875" style="197" customWidth="1"/>
    <col min="3850" max="4096" width="9" style="197"/>
    <col min="4097" max="4097" width="11.5" style="197" customWidth="1"/>
    <col min="4098" max="4098" width="5.75" style="197" customWidth="1"/>
    <col min="4099" max="4099" width="28.625" style="197" customWidth="1"/>
    <col min="4100" max="4100" width="4.875" style="197" customWidth="1"/>
    <col min="4101" max="4104" width="12.5" style="197" customWidth="1"/>
    <col min="4105" max="4105" width="8.875" style="197" customWidth="1"/>
    <col min="4106" max="4352" width="9" style="197"/>
    <col min="4353" max="4353" width="11.5" style="197" customWidth="1"/>
    <col min="4354" max="4354" width="5.75" style="197" customWidth="1"/>
    <col min="4355" max="4355" width="28.625" style="197" customWidth="1"/>
    <col min="4356" max="4356" width="4.875" style="197" customWidth="1"/>
    <col min="4357" max="4360" width="12.5" style="197" customWidth="1"/>
    <col min="4361" max="4361" width="8.875" style="197" customWidth="1"/>
    <col min="4362" max="4608" width="9" style="197"/>
    <col min="4609" max="4609" width="11.5" style="197" customWidth="1"/>
    <col min="4610" max="4610" width="5.75" style="197" customWidth="1"/>
    <col min="4611" max="4611" width="28.625" style="197" customWidth="1"/>
    <col min="4612" max="4612" width="4.875" style="197" customWidth="1"/>
    <col min="4613" max="4616" width="12.5" style="197" customWidth="1"/>
    <col min="4617" max="4617" width="8.875" style="197" customWidth="1"/>
    <col min="4618" max="4864" width="9" style="197"/>
    <col min="4865" max="4865" width="11.5" style="197" customWidth="1"/>
    <col min="4866" max="4866" width="5.75" style="197" customWidth="1"/>
    <col min="4867" max="4867" width="28.625" style="197" customWidth="1"/>
    <col min="4868" max="4868" width="4.875" style="197" customWidth="1"/>
    <col min="4869" max="4872" width="12.5" style="197" customWidth="1"/>
    <col min="4873" max="4873" width="8.875" style="197" customWidth="1"/>
    <col min="4874" max="5120" width="9" style="197"/>
    <col min="5121" max="5121" width="11.5" style="197" customWidth="1"/>
    <col min="5122" max="5122" width="5.75" style="197" customWidth="1"/>
    <col min="5123" max="5123" width="28.625" style="197" customWidth="1"/>
    <col min="5124" max="5124" width="4.875" style="197" customWidth="1"/>
    <col min="5125" max="5128" width="12.5" style="197" customWidth="1"/>
    <col min="5129" max="5129" width="8.875" style="197" customWidth="1"/>
    <col min="5130" max="5376" width="9" style="197"/>
    <col min="5377" max="5377" width="11.5" style="197" customWidth="1"/>
    <col min="5378" max="5378" width="5.75" style="197" customWidth="1"/>
    <col min="5379" max="5379" width="28.625" style="197" customWidth="1"/>
    <col min="5380" max="5380" width="4.875" style="197" customWidth="1"/>
    <col min="5381" max="5384" width="12.5" style="197" customWidth="1"/>
    <col min="5385" max="5385" width="8.875" style="197" customWidth="1"/>
    <col min="5386" max="5632" width="9" style="197"/>
    <col min="5633" max="5633" width="11.5" style="197" customWidth="1"/>
    <col min="5634" max="5634" width="5.75" style="197" customWidth="1"/>
    <col min="5635" max="5635" width="28.625" style="197" customWidth="1"/>
    <col min="5636" max="5636" width="4.875" style="197" customWidth="1"/>
    <col min="5637" max="5640" width="12.5" style="197" customWidth="1"/>
    <col min="5641" max="5641" width="8.875" style="197" customWidth="1"/>
    <col min="5642" max="5888" width="9" style="197"/>
    <col min="5889" max="5889" width="11.5" style="197" customWidth="1"/>
    <col min="5890" max="5890" width="5.75" style="197" customWidth="1"/>
    <col min="5891" max="5891" width="28.625" style="197" customWidth="1"/>
    <col min="5892" max="5892" width="4.875" style="197" customWidth="1"/>
    <col min="5893" max="5896" width="12.5" style="197" customWidth="1"/>
    <col min="5897" max="5897" width="8.875" style="197" customWidth="1"/>
    <col min="5898" max="6144" width="9" style="197"/>
    <col min="6145" max="6145" width="11.5" style="197" customWidth="1"/>
    <col min="6146" max="6146" width="5.75" style="197" customWidth="1"/>
    <col min="6147" max="6147" width="28.625" style="197" customWidth="1"/>
    <col min="6148" max="6148" width="4.875" style="197" customWidth="1"/>
    <col min="6149" max="6152" width="12.5" style="197" customWidth="1"/>
    <col min="6153" max="6153" width="8.875" style="197" customWidth="1"/>
    <col min="6154" max="6400" width="9" style="197"/>
    <col min="6401" max="6401" width="11.5" style="197" customWidth="1"/>
    <col min="6402" max="6402" width="5.75" style="197" customWidth="1"/>
    <col min="6403" max="6403" width="28.625" style="197" customWidth="1"/>
    <col min="6404" max="6404" width="4.875" style="197" customWidth="1"/>
    <col min="6405" max="6408" width="12.5" style="197" customWidth="1"/>
    <col min="6409" max="6409" width="8.875" style="197" customWidth="1"/>
    <col min="6410" max="6656" width="9" style="197"/>
    <col min="6657" max="6657" width="11.5" style="197" customWidth="1"/>
    <col min="6658" max="6658" width="5.75" style="197" customWidth="1"/>
    <col min="6659" max="6659" width="28.625" style="197" customWidth="1"/>
    <col min="6660" max="6660" width="4.875" style="197" customWidth="1"/>
    <col min="6661" max="6664" width="12.5" style="197" customWidth="1"/>
    <col min="6665" max="6665" width="8.875" style="197" customWidth="1"/>
    <col min="6666" max="6912" width="9" style="197"/>
    <col min="6913" max="6913" width="11.5" style="197" customWidth="1"/>
    <col min="6914" max="6914" width="5.75" style="197" customWidth="1"/>
    <col min="6915" max="6915" width="28.625" style="197" customWidth="1"/>
    <col min="6916" max="6916" width="4.875" style="197" customWidth="1"/>
    <col min="6917" max="6920" width="12.5" style="197" customWidth="1"/>
    <col min="6921" max="6921" width="8.875" style="197" customWidth="1"/>
    <col min="6922" max="7168" width="9" style="197"/>
    <col min="7169" max="7169" width="11.5" style="197" customWidth="1"/>
    <col min="7170" max="7170" width="5.75" style="197" customWidth="1"/>
    <col min="7171" max="7171" width="28.625" style="197" customWidth="1"/>
    <col min="7172" max="7172" width="4.875" style="197" customWidth="1"/>
    <col min="7173" max="7176" width="12.5" style="197" customWidth="1"/>
    <col min="7177" max="7177" width="8.875" style="197" customWidth="1"/>
    <col min="7178" max="7424" width="9" style="197"/>
    <col min="7425" max="7425" width="11.5" style="197" customWidth="1"/>
    <col min="7426" max="7426" width="5.75" style="197" customWidth="1"/>
    <col min="7427" max="7427" width="28.625" style="197" customWidth="1"/>
    <col min="7428" max="7428" width="4.875" style="197" customWidth="1"/>
    <col min="7429" max="7432" width="12.5" style="197" customWidth="1"/>
    <col min="7433" max="7433" width="8.875" style="197" customWidth="1"/>
    <col min="7434" max="7680" width="9" style="197"/>
    <col min="7681" max="7681" width="11.5" style="197" customWidth="1"/>
    <col min="7682" max="7682" width="5.75" style="197" customWidth="1"/>
    <col min="7683" max="7683" width="28.625" style="197" customWidth="1"/>
    <col min="7684" max="7684" width="4.875" style="197" customWidth="1"/>
    <col min="7685" max="7688" width="12.5" style="197" customWidth="1"/>
    <col min="7689" max="7689" width="8.875" style="197" customWidth="1"/>
    <col min="7690" max="7936" width="9" style="197"/>
    <col min="7937" max="7937" width="11.5" style="197" customWidth="1"/>
    <col min="7938" max="7938" width="5.75" style="197" customWidth="1"/>
    <col min="7939" max="7939" width="28.625" style="197" customWidth="1"/>
    <col min="7940" max="7940" width="4.875" style="197" customWidth="1"/>
    <col min="7941" max="7944" width="12.5" style="197" customWidth="1"/>
    <col min="7945" max="7945" width="8.875" style="197" customWidth="1"/>
    <col min="7946" max="8192" width="9" style="197"/>
    <col min="8193" max="8193" width="11.5" style="197" customWidth="1"/>
    <col min="8194" max="8194" width="5.75" style="197" customWidth="1"/>
    <col min="8195" max="8195" width="28.625" style="197" customWidth="1"/>
    <col min="8196" max="8196" width="4.875" style="197" customWidth="1"/>
    <col min="8197" max="8200" width="12.5" style="197" customWidth="1"/>
    <col min="8201" max="8201" width="8.875" style="197" customWidth="1"/>
    <col min="8202" max="8448" width="9" style="197"/>
    <col min="8449" max="8449" width="11.5" style="197" customWidth="1"/>
    <col min="8450" max="8450" width="5.75" style="197" customWidth="1"/>
    <col min="8451" max="8451" width="28.625" style="197" customWidth="1"/>
    <col min="8452" max="8452" width="4.875" style="197" customWidth="1"/>
    <col min="8453" max="8456" width="12.5" style="197" customWidth="1"/>
    <col min="8457" max="8457" width="8.875" style="197" customWidth="1"/>
    <col min="8458" max="8704" width="9" style="197"/>
    <col min="8705" max="8705" width="11.5" style="197" customWidth="1"/>
    <col min="8706" max="8706" width="5.75" style="197" customWidth="1"/>
    <col min="8707" max="8707" width="28.625" style="197" customWidth="1"/>
    <col min="8708" max="8708" width="4.875" style="197" customWidth="1"/>
    <col min="8709" max="8712" width="12.5" style="197" customWidth="1"/>
    <col min="8713" max="8713" width="8.875" style="197" customWidth="1"/>
    <col min="8714" max="8960" width="9" style="197"/>
    <col min="8961" max="8961" width="11.5" style="197" customWidth="1"/>
    <col min="8962" max="8962" width="5.75" style="197" customWidth="1"/>
    <col min="8963" max="8963" width="28.625" style="197" customWidth="1"/>
    <col min="8964" max="8964" width="4.875" style="197" customWidth="1"/>
    <col min="8965" max="8968" width="12.5" style="197" customWidth="1"/>
    <col min="8969" max="8969" width="8.875" style="197" customWidth="1"/>
    <col min="8970" max="9216" width="9" style="197"/>
    <col min="9217" max="9217" width="11.5" style="197" customWidth="1"/>
    <col min="9218" max="9218" width="5.75" style="197" customWidth="1"/>
    <col min="9219" max="9219" width="28.625" style="197" customWidth="1"/>
    <col min="9220" max="9220" width="4.875" style="197" customWidth="1"/>
    <col min="9221" max="9224" width="12.5" style="197" customWidth="1"/>
    <col min="9225" max="9225" width="8.875" style="197" customWidth="1"/>
    <col min="9226" max="9472" width="9" style="197"/>
    <col min="9473" max="9473" width="11.5" style="197" customWidth="1"/>
    <col min="9474" max="9474" width="5.75" style="197" customWidth="1"/>
    <col min="9475" max="9475" width="28.625" style="197" customWidth="1"/>
    <col min="9476" max="9476" width="4.875" style="197" customWidth="1"/>
    <col min="9477" max="9480" width="12.5" style="197" customWidth="1"/>
    <col min="9481" max="9481" width="8.875" style="197" customWidth="1"/>
    <col min="9482" max="9728" width="9" style="197"/>
    <col min="9729" max="9729" width="11.5" style="197" customWidth="1"/>
    <col min="9730" max="9730" width="5.75" style="197" customWidth="1"/>
    <col min="9731" max="9731" width="28.625" style="197" customWidth="1"/>
    <col min="9732" max="9732" width="4.875" style="197" customWidth="1"/>
    <col min="9733" max="9736" width="12.5" style="197" customWidth="1"/>
    <col min="9737" max="9737" width="8.875" style="197" customWidth="1"/>
    <col min="9738" max="9984" width="9" style="197"/>
    <col min="9985" max="9985" width="11.5" style="197" customWidth="1"/>
    <col min="9986" max="9986" width="5.75" style="197" customWidth="1"/>
    <col min="9987" max="9987" width="28.625" style="197" customWidth="1"/>
    <col min="9988" max="9988" width="4.875" style="197" customWidth="1"/>
    <col min="9989" max="9992" width="12.5" style="197" customWidth="1"/>
    <col min="9993" max="9993" width="8.875" style="197" customWidth="1"/>
    <col min="9994" max="10240" width="9" style="197"/>
    <col min="10241" max="10241" width="11.5" style="197" customWidth="1"/>
    <col min="10242" max="10242" width="5.75" style="197" customWidth="1"/>
    <col min="10243" max="10243" width="28.625" style="197" customWidth="1"/>
    <col min="10244" max="10244" width="4.875" style="197" customWidth="1"/>
    <col min="10245" max="10248" width="12.5" style="197" customWidth="1"/>
    <col min="10249" max="10249" width="8.875" style="197" customWidth="1"/>
    <col min="10250" max="10496" width="9" style="197"/>
    <col min="10497" max="10497" width="11.5" style="197" customWidth="1"/>
    <col min="10498" max="10498" width="5.75" style="197" customWidth="1"/>
    <col min="10499" max="10499" width="28.625" style="197" customWidth="1"/>
    <col min="10500" max="10500" width="4.875" style="197" customWidth="1"/>
    <col min="10501" max="10504" width="12.5" style="197" customWidth="1"/>
    <col min="10505" max="10505" width="8.875" style="197" customWidth="1"/>
    <col min="10506" max="10752" width="9" style="197"/>
    <col min="10753" max="10753" width="11.5" style="197" customWidth="1"/>
    <col min="10754" max="10754" width="5.75" style="197" customWidth="1"/>
    <col min="10755" max="10755" width="28.625" style="197" customWidth="1"/>
    <col min="10756" max="10756" width="4.875" style="197" customWidth="1"/>
    <col min="10757" max="10760" width="12.5" style="197" customWidth="1"/>
    <col min="10761" max="10761" width="8.875" style="197" customWidth="1"/>
    <col min="10762" max="11008" width="9" style="197"/>
    <col min="11009" max="11009" width="11.5" style="197" customWidth="1"/>
    <col min="11010" max="11010" width="5.75" style="197" customWidth="1"/>
    <col min="11011" max="11011" width="28.625" style="197" customWidth="1"/>
    <col min="11012" max="11012" width="4.875" style="197" customWidth="1"/>
    <col min="11013" max="11016" width="12.5" style="197" customWidth="1"/>
    <col min="11017" max="11017" width="8.875" style="197" customWidth="1"/>
    <col min="11018" max="11264" width="9" style="197"/>
    <col min="11265" max="11265" width="11.5" style="197" customWidth="1"/>
    <col min="11266" max="11266" width="5.75" style="197" customWidth="1"/>
    <col min="11267" max="11267" width="28.625" style="197" customWidth="1"/>
    <col min="11268" max="11268" width="4.875" style="197" customWidth="1"/>
    <col min="11269" max="11272" width="12.5" style="197" customWidth="1"/>
    <col min="11273" max="11273" width="8.875" style="197" customWidth="1"/>
    <col min="11274" max="11520" width="9" style="197"/>
    <col min="11521" max="11521" width="11.5" style="197" customWidth="1"/>
    <col min="11522" max="11522" width="5.75" style="197" customWidth="1"/>
    <col min="11523" max="11523" width="28.625" style="197" customWidth="1"/>
    <col min="11524" max="11524" width="4.875" style="197" customWidth="1"/>
    <col min="11525" max="11528" width="12.5" style="197" customWidth="1"/>
    <col min="11529" max="11529" width="8.875" style="197" customWidth="1"/>
    <col min="11530" max="11776" width="9" style="197"/>
    <col min="11777" max="11777" width="11.5" style="197" customWidth="1"/>
    <col min="11778" max="11778" width="5.75" style="197" customWidth="1"/>
    <col min="11779" max="11779" width="28.625" style="197" customWidth="1"/>
    <col min="11780" max="11780" width="4.875" style="197" customWidth="1"/>
    <col min="11781" max="11784" width="12.5" style="197" customWidth="1"/>
    <col min="11785" max="11785" width="8.875" style="197" customWidth="1"/>
    <col min="11786" max="12032" width="9" style="197"/>
    <col min="12033" max="12033" width="11.5" style="197" customWidth="1"/>
    <col min="12034" max="12034" width="5.75" style="197" customWidth="1"/>
    <col min="12035" max="12035" width="28.625" style="197" customWidth="1"/>
    <col min="12036" max="12036" width="4.875" style="197" customWidth="1"/>
    <col min="12037" max="12040" width="12.5" style="197" customWidth="1"/>
    <col min="12041" max="12041" width="8.875" style="197" customWidth="1"/>
    <col min="12042" max="12288" width="9" style="197"/>
    <col min="12289" max="12289" width="11.5" style="197" customWidth="1"/>
    <col min="12290" max="12290" width="5.75" style="197" customWidth="1"/>
    <col min="12291" max="12291" width="28.625" style="197" customWidth="1"/>
    <col min="12292" max="12292" width="4.875" style="197" customWidth="1"/>
    <col min="12293" max="12296" width="12.5" style="197" customWidth="1"/>
    <col min="12297" max="12297" width="8.875" style="197" customWidth="1"/>
    <col min="12298" max="12544" width="9" style="197"/>
    <col min="12545" max="12545" width="11.5" style="197" customWidth="1"/>
    <col min="12546" max="12546" width="5.75" style="197" customWidth="1"/>
    <col min="12547" max="12547" width="28.625" style="197" customWidth="1"/>
    <col min="12548" max="12548" width="4.875" style="197" customWidth="1"/>
    <col min="12549" max="12552" width="12.5" style="197" customWidth="1"/>
    <col min="12553" max="12553" width="8.875" style="197" customWidth="1"/>
    <col min="12554" max="12800" width="9" style="197"/>
    <col min="12801" max="12801" width="11.5" style="197" customWidth="1"/>
    <col min="12802" max="12802" width="5.75" style="197" customWidth="1"/>
    <col min="12803" max="12803" width="28.625" style="197" customWidth="1"/>
    <col min="12804" max="12804" width="4.875" style="197" customWidth="1"/>
    <col min="12805" max="12808" width="12.5" style="197" customWidth="1"/>
    <col min="12809" max="12809" width="8.875" style="197" customWidth="1"/>
    <col min="12810" max="13056" width="9" style="197"/>
    <col min="13057" max="13057" width="11.5" style="197" customWidth="1"/>
    <col min="13058" max="13058" width="5.75" style="197" customWidth="1"/>
    <col min="13059" max="13059" width="28.625" style="197" customWidth="1"/>
    <col min="13060" max="13060" width="4.875" style="197" customWidth="1"/>
    <col min="13061" max="13064" width="12.5" style="197" customWidth="1"/>
    <col min="13065" max="13065" width="8.875" style="197" customWidth="1"/>
    <col min="13066" max="13312" width="9" style="197"/>
    <col min="13313" max="13313" width="11.5" style="197" customWidth="1"/>
    <col min="13314" max="13314" width="5.75" style="197" customWidth="1"/>
    <col min="13315" max="13315" width="28.625" style="197" customWidth="1"/>
    <col min="13316" max="13316" width="4.875" style="197" customWidth="1"/>
    <col min="13317" max="13320" width="12.5" style="197" customWidth="1"/>
    <col min="13321" max="13321" width="8.875" style="197" customWidth="1"/>
    <col min="13322" max="13568" width="9" style="197"/>
    <col min="13569" max="13569" width="11.5" style="197" customWidth="1"/>
    <col min="13570" max="13570" width="5.75" style="197" customWidth="1"/>
    <col min="13571" max="13571" width="28.625" style="197" customWidth="1"/>
    <col min="13572" max="13572" width="4.875" style="197" customWidth="1"/>
    <col min="13573" max="13576" width="12.5" style="197" customWidth="1"/>
    <col min="13577" max="13577" width="8.875" style="197" customWidth="1"/>
    <col min="13578" max="13824" width="9" style="197"/>
    <col min="13825" max="13825" width="11.5" style="197" customWidth="1"/>
    <col min="13826" max="13826" width="5.75" style="197" customWidth="1"/>
    <col min="13827" max="13827" width="28.625" style="197" customWidth="1"/>
    <col min="13828" max="13828" width="4.875" style="197" customWidth="1"/>
    <col min="13829" max="13832" width="12.5" style="197" customWidth="1"/>
    <col min="13833" max="13833" width="8.875" style="197" customWidth="1"/>
    <col min="13834" max="14080" width="9" style="197"/>
    <col min="14081" max="14081" width="11.5" style="197" customWidth="1"/>
    <col min="14082" max="14082" width="5.75" style="197" customWidth="1"/>
    <col min="14083" max="14083" width="28.625" style="197" customWidth="1"/>
    <col min="14084" max="14084" width="4.875" style="197" customWidth="1"/>
    <col min="14085" max="14088" width="12.5" style="197" customWidth="1"/>
    <col min="14089" max="14089" width="8.875" style="197" customWidth="1"/>
    <col min="14090" max="14336" width="9" style="197"/>
    <col min="14337" max="14337" width="11.5" style="197" customWidth="1"/>
    <col min="14338" max="14338" width="5.75" style="197" customWidth="1"/>
    <col min="14339" max="14339" width="28.625" style="197" customWidth="1"/>
    <col min="14340" max="14340" width="4.875" style="197" customWidth="1"/>
    <col min="14341" max="14344" width="12.5" style="197" customWidth="1"/>
    <col min="14345" max="14345" width="8.875" style="197" customWidth="1"/>
    <col min="14346" max="14592" width="9" style="197"/>
    <col min="14593" max="14593" width="11.5" style="197" customWidth="1"/>
    <col min="14594" max="14594" width="5.75" style="197" customWidth="1"/>
    <col min="14595" max="14595" width="28.625" style="197" customWidth="1"/>
    <col min="14596" max="14596" width="4.875" style="197" customWidth="1"/>
    <col min="14597" max="14600" width="12.5" style="197" customWidth="1"/>
    <col min="14601" max="14601" width="8.875" style="197" customWidth="1"/>
    <col min="14602" max="14848" width="9" style="197"/>
    <col min="14849" max="14849" width="11.5" style="197" customWidth="1"/>
    <col min="14850" max="14850" width="5.75" style="197" customWidth="1"/>
    <col min="14851" max="14851" width="28.625" style="197" customWidth="1"/>
    <col min="14852" max="14852" width="4.875" style="197" customWidth="1"/>
    <col min="14853" max="14856" width="12.5" style="197" customWidth="1"/>
    <col min="14857" max="14857" width="8.875" style="197" customWidth="1"/>
    <col min="14858" max="15104" width="9" style="197"/>
    <col min="15105" max="15105" width="11.5" style="197" customWidth="1"/>
    <col min="15106" max="15106" width="5.75" style="197" customWidth="1"/>
    <col min="15107" max="15107" width="28.625" style="197" customWidth="1"/>
    <col min="15108" max="15108" width="4.875" style="197" customWidth="1"/>
    <col min="15109" max="15112" width="12.5" style="197" customWidth="1"/>
    <col min="15113" max="15113" width="8.875" style="197" customWidth="1"/>
    <col min="15114" max="15360" width="9" style="197"/>
    <col min="15361" max="15361" width="11.5" style="197" customWidth="1"/>
    <col min="15362" max="15362" width="5.75" style="197" customWidth="1"/>
    <col min="15363" max="15363" width="28.625" style="197" customWidth="1"/>
    <col min="15364" max="15364" width="4.875" style="197" customWidth="1"/>
    <col min="15365" max="15368" width="12.5" style="197" customWidth="1"/>
    <col min="15369" max="15369" width="8.875" style="197" customWidth="1"/>
    <col min="15370" max="15616" width="9" style="197"/>
    <col min="15617" max="15617" width="11.5" style="197" customWidth="1"/>
    <col min="15618" max="15618" width="5.75" style="197" customWidth="1"/>
    <col min="15619" max="15619" width="28.625" style="197" customWidth="1"/>
    <col min="15620" max="15620" width="4.875" style="197" customWidth="1"/>
    <col min="15621" max="15624" width="12.5" style="197" customWidth="1"/>
    <col min="15625" max="15625" width="8.875" style="197" customWidth="1"/>
    <col min="15626" max="15872" width="9" style="197"/>
    <col min="15873" max="15873" width="11.5" style="197" customWidth="1"/>
    <col min="15874" max="15874" width="5.75" style="197" customWidth="1"/>
    <col min="15875" max="15875" width="28.625" style="197" customWidth="1"/>
    <col min="15876" max="15876" width="4.875" style="197" customWidth="1"/>
    <col min="15877" max="15880" width="12.5" style="197" customWidth="1"/>
    <col min="15881" max="15881" width="8.875" style="197" customWidth="1"/>
    <col min="15882" max="16128" width="9" style="197"/>
    <col min="16129" max="16129" width="11.5" style="197" customWidth="1"/>
    <col min="16130" max="16130" width="5.75" style="197" customWidth="1"/>
    <col min="16131" max="16131" width="28.625" style="197" customWidth="1"/>
    <col min="16132" max="16132" width="4.875" style="197" customWidth="1"/>
    <col min="16133" max="16136" width="12.5" style="197" customWidth="1"/>
    <col min="16137" max="16137" width="8.875" style="197" customWidth="1"/>
    <col min="16138" max="16384" width="9" style="197"/>
  </cols>
  <sheetData>
    <row r="1" spans="2:9" s="139" customFormat="1" ht="15" customHeight="1">
      <c r="B1" s="139" t="s">
        <v>326</v>
      </c>
      <c r="E1" s="140"/>
      <c r="F1" s="140"/>
      <c r="G1" s="140"/>
      <c r="H1" s="140"/>
      <c r="I1" s="141"/>
    </row>
    <row r="2" spans="2:9" s="142" customFormat="1" ht="15" customHeight="1">
      <c r="E2" s="143"/>
      <c r="F2" s="143"/>
      <c r="G2" s="143"/>
      <c r="H2" s="144" t="s">
        <v>75</v>
      </c>
      <c r="I2" s="145"/>
    </row>
    <row r="3" spans="2:9" s="142" customFormat="1" ht="15" customHeight="1">
      <c r="B3" s="146" t="s">
        <v>327</v>
      </c>
      <c r="C3" s="146"/>
      <c r="D3" s="147"/>
      <c r="E3" s="148" t="s">
        <v>52</v>
      </c>
      <c r="F3" s="148" t="s">
        <v>328</v>
      </c>
      <c r="G3" s="148"/>
      <c r="H3" s="149"/>
      <c r="I3" s="145"/>
    </row>
    <row r="4" spans="2:9" s="142" customFormat="1" ht="15" customHeight="1">
      <c r="B4" s="150"/>
      <c r="C4" s="150"/>
      <c r="D4" s="151"/>
      <c r="E4" s="148"/>
      <c r="F4" s="152" t="s">
        <v>78</v>
      </c>
      <c r="G4" s="152" t="s">
        <v>57</v>
      </c>
      <c r="H4" s="153" t="s">
        <v>58</v>
      </c>
      <c r="I4" s="145"/>
    </row>
    <row r="5" spans="2:9" s="145" customFormat="1" ht="9" customHeight="1">
      <c r="B5" s="147"/>
      <c r="C5" s="147"/>
      <c r="D5" s="154"/>
      <c r="E5" s="155"/>
      <c r="F5" s="156"/>
      <c r="G5" s="157"/>
      <c r="H5" s="157"/>
    </row>
    <row r="6" spans="2:9" s="158" customFormat="1" ht="10.5" customHeight="1">
      <c r="B6" s="159" t="s">
        <v>329</v>
      </c>
      <c r="C6" s="159"/>
      <c r="D6" s="159"/>
      <c r="E6" s="160">
        <f>SUM(E8,E885,E1518,E2015,E2266,E2434,E2715,E2898,E3110,E3289,E3447,E3568,E3622,E3717)</f>
        <v>141411</v>
      </c>
      <c r="F6" s="161">
        <f>SUM(F8,F885,F1518,F2015,F2266,F2434,F2715,F2898,F3110,F3289,F3447,F3568,F3622,F3717)</f>
        <v>332931</v>
      </c>
      <c r="G6" s="161">
        <f>SUM(G8,G885,G1518,G2015,G2266,G2434,G2715,G2898,G3110,G3289,G3447,G3568,G3622,G3717)</f>
        <v>163525</v>
      </c>
      <c r="H6" s="161">
        <f>SUM(H8,H885,H1518,H2015,H2266,H2434,H2715,H2898,H3110,H3289,H3447,H3568,H3622,H3717)</f>
        <v>169406</v>
      </c>
      <c r="I6" s="162"/>
    </row>
    <row r="7" spans="2:9" s="158" customFormat="1" ht="10.5" customHeight="1">
      <c r="B7" s="163"/>
      <c r="C7" s="163"/>
      <c r="D7" s="163"/>
      <c r="E7" s="164"/>
      <c r="F7" s="165"/>
      <c r="G7" s="165"/>
      <c r="H7" s="165"/>
      <c r="I7" s="162"/>
    </row>
    <row r="8" spans="2:9" s="158" customFormat="1" ht="10.5" customHeight="1">
      <c r="B8" s="163"/>
      <c r="C8" s="159" t="s">
        <v>330</v>
      </c>
      <c r="D8" s="159"/>
      <c r="E8" s="160">
        <f>SUM(SUM(E10,E91,E116,E144,E172,E186,E193,E207,E219,E224,E250,E267,E280,E292,E303,E315,E322,E329,E351,E380,E394,E411,E424,E443,E457,E478,E484,E496,E523),SUM(E534,E553,E572,E586,E606,E616,E628,E651,E664,E688,E741,E750,E759,E774,E791,E798,E838,E841,E847,E850,E858,E872,E876,E880))</f>
        <v>41816</v>
      </c>
      <c r="F8" s="161">
        <f>SUM(SUM(F10,F91,F116,F144,F172,F186,F193,F207,F219,F224,F250,F267,F280,F292,F303,F315,F322,F329,F351,F380,F394,F411,F424,F443,F457,F478,F484,F496,F523),SUM(F534,F553,F572,F586,F606,F616,F628,F651,F664,F688,F741,F750,F759,F774,F791,F798,F838,F841,F847,F850,F858,F872,F876,F880))</f>
        <v>94008</v>
      </c>
      <c r="G8" s="161">
        <f>SUM(SUM(G10,G91,G116,G144,G172,G186,G193,G207,G219,G224,G250,G267,G280,G292,G303,G315,G322,G329,G351,G380,G394,G411,G424,G443,G457,G478,G484,G496,G523),SUM(G534,G553,G572,G586,G606,G616,G628,G651,G664,G688,G741,G750,G759,G774,G791,G798,G838,G841,G847,G850,G858,G872,G876,G880))</f>
        <v>46546</v>
      </c>
      <c r="H8" s="161">
        <f>SUM(SUM(H10,H91,H116,H144,H172,H186,H193,H207,H219,H224,H250,H267,H280,H292,H303,H315,H322,H329,H351,H380,H394,H411,H424,H443,H457,H478,H484,H496,H523),SUM(H534,H553,H572,H586,H606,H616,H628,H651,H664,H688,H741,H750,H759,H774,H791,H798,H838,H841,H847,H850,H858,H872,H876,H880))</f>
        <v>47462</v>
      </c>
      <c r="I8" s="162"/>
    </row>
    <row r="9" spans="2:9" s="158" customFormat="1" ht="10.5" customHeight="1">
      <c r="B9" s="163"/>
      <c r="C9" s="163"/>
      <c r="D9" s="163"/>
      <c r="E9" s="164"/>
      <c r="F9" s="165"/>
      <c r="G9" s="165"/>
      <c r="H9" s="165"/>
      <c r="I9" s="162"/>
    </row>
    <row r="10" spans="2:9" s="158" customFormat="1" ht="10.5" customHeight="1">
      <c r="B10" s="163"/>
      <c r="C10" s="163" t="s">
        <v>331</v>
      </c>
      <c r="D10" s="163"/>
      <c r="E10" s="166">
        <f>SUM(E11:E89)</f>
        <v>9370</v>
      </c>
      <c r="F10" s="167">
        <f>SUM(F11:F89)</f>
        <v>17843</v>
      </c>
      <c r="G10" s="167">
        <f>SUM(G11:G89)</f>
        <v>8926</v>
      </c>
      <c r="H10" s="167">
        <f>SUM(H11:H89)</f>
        <v>8917</v>
      </c>
      <c r="I10" s="162"/>
    </row>
    <row r="11" spans="2:9" s="158" customFormat="1" ht="10.5" customHeight="1">
      <c r="B11" s="163"/>
      <c r="C11" s="163" t="s">
        <v>332</v>
      </c>
      <c r="D11" s="163"/>
      <c r="E11" s="164">
        <v>18</v>
      </c>
      <c r="F11" s="165">
        <v>50</v>
      </c>
      <c r="G11" s="165">
        <v>20</v>
      </c>
      <c r="H11" s="165">
        <v>30</v>
      </c>
      <c r="I11" s="162"/>
    </row>
    <row r="12" spans="2:9" s="158" customFormat="1" ht="10.5" customHeight="1">
      <c r="B12" s="163"/>
      <c r="C12" s="163" t="s">
        <v>333</v>
      </c>
      <c r="D12" s="163"/>
      <c r="E12" s="164">
        <v>127</v>
      </c>
      <c r="F12" s="165">
        <v>260</v>
      </c>
      <c r="G12" s="165">
        <v>120</v>
      </c>
      <c r="H12" s="165">
        <v>140</v>
      </c>
      <c r="I12" s="162"/>
    </row>
    <row r="13" spans="2:9" s="158" customFormat="1" ht="10.5" customHeight="1">
      <c r="B13" s="163"/>
      <c r="C13" s="163" t="s">
        <v>334</v>
      </c>
      <c r="D13" s="163"/>
      <c r="E13" s="164">
        <v>49</v>
      </c>
      <c r="F13" s="165">
        <v>84</v>
      </c>
      <c r="G13" s="165">
        <v>48</v>
      </c>
      <c r="H13" s="165">
        <v>36</v>
      </c>
      <c r="I13" s="162"/>
    </row>
    <row r="14" spans="2:9" s="158" customFormat="1" ht="10.5" customHeight="1">
      <c r="B14" s="163"/>
      <c r="C14" s="163" t="s">
        <v>335</v>
      </c>
      <c r="D14" s="168"/>
      <c r="E14" s="164">
        <v>236</v>
      </c>
      <c r="F14" s="165">
        <v>449</v>
      </c>
      <c r="G14" s="165">
        <v>211</v>
      </c>
      <c r="H14" s="165">
        <v>238</v>
      </c>
      <c r="I14" s="162"/>
    </row>
    <row r="15" spans="2:9" s="158" customFormat="1" ht="10.5" customHeight="1">
      <c r="B15" s="163"/>
      <c r="C15" s="163" t="s">
        <v>336</v>
      </c>
      <c r="D15" s="163"/>
      <c r="E15" s="164">
        <v>137</v>
      </c>
      <c r="F15" s="165">
        <v>276</v>
      </c>
      <c r="G15" s="165">
        <v>134</v>
      </c>
      <c r="H15" s="165">
        <v>142</v>
      </c>
      <c r="I15" s="162"/>
    </row>
    <row r="16" spans="2:9" s="158" customFormat="1" ht="10.5" customHeight="1">
      <c r="B16" s="163"/>
      <c r="C16" s="163" t="s">
        <v>337</v>
      </c>
      <c r="D16" s="163"/>
      <c r="E16" s="164">
        <v>95</v>
      </c>
      <c r="F16" s="165">
        <v>141</v>
      </c>
      <c r="G16" s="165">
        <v>79</v>
      </c>
      <c r="H16" s="165">
        <v>62</v>
      </c>
      <c r="I16" s="162"/>
    </row>
    <row r="17" spans="2:9" s="158" customFormat="1" ht="10.5" customHeight="1">
      <c r="B17" s="163"/>
      <c r="C17" s="163" t="s">
        <v>338</v>
      </c>
      <c r="D17" s="163"/>
      <c r="E17" s="164">
        <v>74</v>
      </c>
      <c r="F17" s="165">
        <v>141</v>
      </c>
      <c r="G17" s="165">
        <v>64</v>
      </c>
      <c r="H17" s="165">
        <v>77</v>
      </c>
      <c r="I17" s="162"/>
    </row>
    <row r="18" spans="2:9" s="158" customFormat="1" ht="10.5" customHeight="1">
      <c r="B18" s="163"/>
      <c r="C18" s="163" t="s">
        <v>339</v>
      </c>
      <c r="D18" s="163"/>
      <c r="E18" s="164">
        <v>178</v>
      </c>
      <c r="F18" s="165">
        <v>336</v>
      </c>
      <c r="G18" s="165">
        <v>167</v>
      </c>
      <c r="H18" s="165">
        <v>169</v>
      </c>
      <c r="I18" s="162"/>
    </row>
    <row r="19" spans="2:9" s="158" customFormat="1" ht="10.5" customHeight="1">
      <c r="B19" s="163"/>
      <c r="C19" s="163" t="s">
        <v>340</v>
      </c>
      <c r="D19" s="163"/>
      <c r="E19" s="164">
        <v>35</v>
      </c>
      <c r="F19" s="165">
        <v>70</v>
      </c>
      <c r="G19" s="165">
        <v>31</v>
      </c>
      <c r="H19" s="165">
        <v>39</v>
      </c>
      <c r="I19" s="162"/>
    </row>
    <row r="20" spans="2:9" s="158" customFormat="1" ht="10.5" customHeight="1">
      <c r="B20" s="163"/>
      <c r="C20" s="163" t="s">
        <v>341</v>
      </c>
      <c r="D20" s="163"/>
      <c r="E20" s="164">
        <v>57</v>
      </c>
      <c r="F20" s="165">
        <v>97</v>
      </c>
      <c r="G20" s="165">
        <v>58</v>
      </c>
      <c r="H20" s="165">
        <v>39</v>
      </c>
      <c r="I20" s="162"/>
    </row>
    <row r="21" spans="2:9" s="158" customFormat="1" ht="10.5" customHeight="1">
      <c r="B21" s="163"/>
      <c r="C21" s="163" t="s">
        <v>342</v>
      </c>
      <c r="D21" s="163"/>
      <c r="E21" s="164">
        <v>25</v>
      </c>
      <c r="F21" s="165">
        <v>40</v>
      </c>
      <c r="G21" s="165">
        <v>18</v>
      </c>
      <c r="H21" s="165">
        <v>22</v>
      </c>
      <c r="I21" s="162"/>
    </row>
    <row r="22" spans="2:9" s="158" customFormat="1" ht="10.5" customHeight="1">
      <c r="B22" s="163"/>
      <c r="C22" s="163" t="s">
        <v>343</v>
      </c>
      <c r="D22" s="163"/>
      <c r="E22" s="164">
        <v>67</v>
      </c>
      <c r="F22" s="165">
        <v>156</v>
      </c>
      <c r="G22" s="165">
        <v>75</v>
      </c>
      <c r="H22" s="165">
        <v>81</v>
      </c>
      <c r="I22" s="162"/>
    </row>
    <row r="23" spans="2:9" s="158" customFormat="1" ht="10.5" customHeight="1">
      <c r="B23" s="163"/>
      <c r="C23" s="163" t="s">
        <v>344</v>
      </c>
      <c r="D23" s="163"/>
      <c r="E23" s="164">
        <v>71</v>
      </c>
      <c r="F23" s="165">
        <v>143</v>
      </c>
      <c r="G23" s="165">
        <v>72</v>
      </c>
      <c r="H23" s="165">
        <v>71</v>
      </c>
      <c r="I23" s="162"/>
    </row>
    <row r="24" spans="2:9" s="158" customFormat="1" ht="10.5" customHeight="1">
      <c r="B24" s="163"/>
      <c r="C24" s="163" t="s">
        <v>345</v>
      </c>
      <c r="D24" s="163"/>
      <c r="E24" s="164">
        <v>59</v>
      </c>
      <c r="F24" s="165">
        <v>108</v>
      </c>
      <c r="G24" s="165">
        <v>51</v>
      </c>
      <c r="H24" s="165">
        <v>57</v>
      </c>
      <c r="I24" s="162"/>
    </row>
    <row r="25" spans="2:9" s="158" customFormat="1" ht="10.5" customHeight="1">
      <c r="B25" s="163"/>
      <c r="C25" s="163" t="s">
        <v>346</v>
      </c>
      <c r="D25" s="163"/>
      <c r="E25" s="164">
        <v>17</v>
      </c>
      <c r="F25" s="165">
        <v>30</v>
      </c>
      <c r="G25" s="165">
        <v>14</v>
      </c>
      <c r="H25" s="165">
        <v>16</v>
      </c>
      <c r="I25" s="162"/>
    </row>
    <row r="26" spans="2:9" s="158" customFormat="1" ht="10.5" customHeight="1">
      <c r="B26" s="163"/>
      <c r="C26" s="163" t="s">
        <v>347</v>
      </c>
      <c r="D26" s="163"/>
      <c r="E26" s="164">
        <v>21</v>
      </c>
      <c r="F26" s="165">
        <v>53</v>
      </c>
      <c r="G26" s="165">
        <v>25</v>
      </c>
      <c r="H26" s="165">
        <v>28</v>
      </c>
      <c r="I26" s="162"/>
    </row>
    <row r="27" spans="2:9" s="158" customFormat="1" ht="10.5" customHeight="1">
      <c r="B27" s="163"/>
      <c r="C27" s="163" t="s">
        <v>348</v>
      </c>
      <c r="D27" s="163"/>
      <c r="E27" s="164">
        <v>22</v>
      </c>
      <c r="F27" s="165">
        <v>50</v>
      </c>
      <c r="G27" s="165">
        <v>23</v>
      </c>
      <c r="H27" s="165">
        <v>27</v>
      </c>
      <c r="I27" s="162"/>
    </row>
    <row r="28" spans="2:9" s="158" customFormat="1" ht="10.5" customHeight="1">
      <c r="B28" s="163"/>
      <c r="C28" s="163" t="s">
        <v>349</v>
      </c>
      <c r="D28" s="163"/>
      <c r="E28" s="164">
        <v>155</v>
      </c>
      <c r="F28" s="165">
        <v>260</v>
      </c>
      <c r="G28" s="165">
        <v>137</v>
      </c>
      <c r="H28" s="165">
        <v>123</v>
      </c>
      <c r="I28" s="162"/>
    </row>
    <row r="29" spans="2:9" s="158" customFormat="1" ht="10.5" customHeight="1">
      <c r="B29" s="163"/>
      <c r="C29" s="163" t="s">
        <v>350</v>
      </c>
      <c r="D29" s="163"/>
      <c r="E29" s="164">
        <v>32</v>
      </c>
      <c r="F29" s="165">
        <v>45</v>
      </c>
      <c r="G29" s="165">
        <v>25</v>
      </c>
      <c r="H29" s="165">
        <v>20</v>
      </c>
      <c r="I29" s="162"/>
    </row>
    <row r="30" spans="2:9" s="158" customFormat="1" ht="10.5" customHeight="1">
      <c r="B30" s="163"/>
      <c r="C30" s="163" t="s">
        <v>351</v>
      </c>
      <c r="D30" s="163"/>
      <c r="E30" s="164">
        <v>46</v>
      </c>
      <c r="F30" s="165">
        <v>101</v>
      </c>
      <c r="G30" s="165">
        <v>49</v>
      </c>
      <c r="H30" s="165">
        <v>52</v>
      </c>
      <c r="I30" s="162"/>
    </row>
    <row r="31" spans="2:9" s="158" customFormat="1" ht="10.5" customHeight="1">
      <c r="B31" s="163"/>
      <c r="C31" s="163" t="s">
        <v>352</v>
      </c>
      <c r="D31" s="163"/>
      <c r="E31" s="164">
        <v>116</v>
      </c>
      <c r="F31" s="165">
        <v>244</v>
      </c>
      <c r="G31" s="165">
        <v>112</v>
      </c>
      <c r="H31" s="165">
        <v>132</v>
      </c>
      <c r="I31" s="162"/>
    </row>
    <row r="32" spans="2:9" s="158" customFormat="1" ht="10.5" customHeight="1">
      <c r="B32" s="163"/>
      <c r="C32" s="163" t="s">
        <v>353</v>
      </c>
      <c r="D32" s="163"/>
      <c r="E32" s="164">
        <v>23</v>
      </c>
      <c r="F32" s="165">
        <v>50</v>
      </c>
      <c r="G32" s="165">
        <v>20</v>
      </c>
      <c r="H32" s="165">
        <v>30</v>
      </c>
      <c r="I32" s="162"/>
    </row>
    <row r="33" spans="2:9" s="158" customFormat="1" ht="10.5" customHeight="1">
      <c r="B33" s="163"/>
      <c r="C33" s="163" t="s">
        <v>354</v>
      </c>
      <c r="D33" s="163"/>
      <c r="E33" s="164">
        <v>10</v>
      </c>
      <c r="F33" s="165">
        <v>19</v>
      </c>
      <c r="G33" s="165">
        <v>10</v>
      </c>
      <c r="H33" s="165">
        <v>9</v>
      </c>
      <c r="I33" s="162"/>
    </row>
    <row r="34" spans="2:9" s="158" customFormat="1" ht="10.5" customHeight="1">
      <c r="B34" s="163"/>
      <c r="C34" s="163" t="s">
        <v>355</v>
      </c>
      <c r="D34" s="163"/>
      <c r="E34" s="164">
        <v>58</v>
      </c>
      <c r="F34" s="165">
        <v>91</v>
      </c>
      <c r="G34" s="165">
        <v>50</v>
      </c>
      <c r="H34" s="165">
        <v>41</v>
      </c>
      <c r="I34" s="162"/>
    </row>
    <row r="35" spans="2:9" s="158" customFormat="1" ht="10.5" customHeight="1">
      <c r="B35" s="163"/>
      <c r="C35" s="163" t="s">
        <v>356</v>
      </c>
      <c r="D35" s="163"/>
      <c r="E35" s="164">
        <v>170</v>
      </c>
      <c r="F35" s="165">
        <v>311</v>
      </c>
      <c r="G35" s="165">
        <v>143</v>
      </c>
      <c r="H35" s="165">
        <v>168</v>
      </c>
      <c r="I35" s="162"/>
    </row>
    <row r="36" spans="2:9" s="158" customFormat="1" ht="10.5" customHeight="1">
      <c r="B36" s="163"/>
      <c r="C36" s="163" t="s">
        <v>357</v>
      </c>
      <c r="D36" s="163"/>
      <c r="E36" s="164">
        <v>130</v>
      </c>
      <c r="F36" s="165">
        <v>241</v>
      </c>
      <c r="G36" s="165">
        <v>124</v>
      </c>
      <c r="H36" s="165">
        <v>117</v>
      </c>
      <c r="I36" s="162"/>
    </row>
    <row r="37" spans="2:9" s="158" customFormat="1" ht="10.5" customHeight="1">
      <c r="B37" s="163"/>
      <c r="C37" s="163" t="s">
        <v>358</v>
      </c>
      <c r="D37" s="163"/>
      <c r="E37" s="164">
        <v>205</v>
      </c>
      <c r="F37" s="165">
        <v>341</v>
      </c>
      <c r="G37" s="165">
        <v>158</v>
      </c>
      <c r="H37" s="165">
        <v>183</v>
      </c>
      <c r="I37" s="162"/>
    </row>
    <row r="38" spans="2:9" s="158" customFormat="1" ht="10.5" customHeight="1">
      <c r="B38" s="163"/>
      <c r="C38" s="163" t="s">
        <v>359</v>
      </c>
      <c r="D38" s="163"/>
      <c r="E38" s="164">
        <v>197</v>
      </c>
      <c r="F38" s="165">
        <v>278</v>
      </c>
      <c r="G38" s="165">
        <v>145</v>
      </c>
      <c r="H38" s="165">
        <v>133</v>
      </c>
      <c r="I38" s="162"/>
    </row>
    <row r="39" spans="2:9" s="158" customFormat="1" ht="10.5" customHeight="1">
      <c r="B39" s="163"/>
      <c r="C39" s="163" t="s">
        <v>360</v>
      </c>
      <c r="D39" s="163"/>
      <c r="E39" s="164">
        <v>250</v>
      </c>
      <c r="F39" s="165">
        <v>400</v>
      </c>
      <c r="G39" s="165">
        <v>198</v>
      </c>
      <c r="H39" s="165">
        <v>202</v>
      </c>
      <c r="I39" s="162"/>
    </row>
    <row r="40" spans="2:9" s="158" customFormat="1" ht="10.5" customHeight="1">
      <c r="B40" s="163"/>
      <c r="C40" s="163" t="s">
        <v>361</v>
      </c>
      <c r="D40" s="163"/>
      <c r="E40" s="164">
        <v>229</v>
      </c>
      <c r="F40" s="165">
        <v>457</v>
      </c>
      <c r="G40" s="165">
        <v>229</v>
      </c>
      <c r="H40" s="165">
        <v>228</v>
      </c>
      <c r="I40" s="162"/>
    </row>
    <row r="41" spans="2:9" s="158" customFormat="1" ht="10.5" customHeight="1">
      <c r="B41" s="163"/>
      <c r="C41" s="163" t="s">
        <v>362</v>
      </c>
      <c r="D41" s="163"/>
      <c r="E41" s="164">
        <v>5</v>
      </c>
      <c r="F41" s="165">
        <v>13</v>
      </c>
      <c r="G41" s="165">
        <v>6</v>
      </c>
      <c r="H41" s="165">
        <v>7</v>
      </c>
      <c r="I41" s="162"/>
    </row>
    <row r="42" spans="2:9" s="158" customFormat="1" ht="10.5" customHeight="1">
      <c r="B42" s="163"/>
      <c r="C42" s="163" t="s">
        <v>363</v>
      </c>
      <c r="D42" s="163"/>
      <c r="E42" s="164">
        <v>95</v>
      </c>
      <c r="F42" s="165">
        <v>185</v>
      </c>
      <c r="G42" s="165">
        <v>100</v>
      </c>
      <c r="H42" s="165">
        <v>85</v>
      </c>
      <c r="I42" s="162"/>
    </row>
    <row r="43" spans="2:9" s="158" customFormat="1" ht="10.5" customHeight="1">
      <c r="B43" s="163"/>
      <c r="C43" s="163" t="s">
        <v>364</v>
      </c>
      <c r="D43" s="163"/>
      <c r="E43" s="164">
        <v>153</v>
      </c>
      <c r="F43" s="165">
        <v>285</v>
      </c>
      <c r="G43" s="165">
        <v>140</v>
      </c>
      <c r="H43" s="165">
        <v>145</v>
      </c>
      <c r="I43" s="162"/>
    </row>
    <row r="44" spans="2:9" s="158" customFormat="1" ht="10.5" customHeight="1">
      <c r="B44" s="163"/>
      <c r="C44" s="163" t="s">
        <v>365</v>
      </c>
      <c r="D44" s="163"/>
      <c r="E44" s="164">
        <v>182</v>
      </c>
      <c r="F44" s="165">
        <v>357</v>
      </c>
      <c r="G44" s="165">
        <v>175</v>
      </c>
      <c r="H44" s="165">
        <v>182</v>
      </c>
      <c r="I44" s="162"/>
    </row>
    <row r="45" spans="2:9" s="158" customFormat="1" ht="10.5" customHeight="1">
      <c r="B45" s="163"/>
      <c r="C45" s="163" t="s">
        <v>366</v>
      </c>
      <c r="D45" s="163"/>
      <c r="E45" s="164">
        <v>124</v>
      </c>
      <c r="F45" s="165">
        <v>205</v>
      </c>
      <c r="G45" s="165">
        <v>102</v>
      </c>
      <c r="H45" s="165">
        <v>103</v>
      </c>
      <c r="I45" s="162"/>
    </row>
    <row r="46" spans="2:9" s="158" customFormat="1" ht="10.5" customHeight="1">
      <c r="B46" s="163"/>
      <c r="C46" s="163" t="s">
        <v>367</v>
      </c>
      <c r="D46" s="163"/>
      <c r="E46" s="164">
        <v>83</v>
      </c>
      <c r="F46" s="165">
        <v>137</v>
      </c>
      <c r="G46" s="165">
        <v>76</v>
      </c>
      <c r="H46" s="165">
        <v>61</v>
      </c>
      <c r="I46" s="162"/>
    </row>
    <row r="47" spans="2:9" s="158" customFormat="1" ht="10.5" customHeight="1">
      <c r="B47" s="163"/>
      <c r="C47" s="163" t="s">
        <v>368</v>
      </c>
      <c r="D47" s="163"/>
      <c r="E47" s="164">
        <v>140</v>
      </c>
      <c r="F47" s="165">
        <v>289</v>
      </c>
      <c r="G47" s="165">
        <v>143</v>
      </c>
      <c r="H47" s="165">
        <v>146</v>
      </c>
      <c r="I47" s="162"/>
    </row>
    <row r="48" spans="2:9" s="158" customFormat="1" ht="10.5" customHeight="1">
      <c r="B48" s="163"/>
      <c r="C48" s="163" t="s">
        <v>369</v>
      </c>
      <c r="D48" s="163"/>
      <c r="E48" s="164">
        <v>184</v>
      </c>
      <c r="F48" s="165">
        <v>319</v>
      </c>
      <c r="G48" s="165">
        <v>150</v>
      </c>
      <c r="H48" s="165">
        <v>169</v>
      </c>
      <c r="I48" s="162"/>
    </row>
    <row r="49" spans="2:9" s="158" customFormat="1" ht="10.5" customHeight="1">
      <c r="B49" s="163"/>
      <c r="C49" s="163" t="s">
        <v>370</v>
      </c>
      <c r="D49" s="163"/>
      <c r="E49" s="164">
        <v>81</v>
      </c>
      <c r="F49" s="165">
        <v>143</v>
      </c>
      <c r="G49" s="165">
        <v>75</v>
      </c>
      <c r="H49" s="165">
        <v>68</v>
      </c>
      <c r="I49" s="162"/>
    </row>
    <row r="50" spans="2:9" s="158" customFormat="1" ht="10.5" customHeight="1">
      <c r="B50" s="163"/>
      <c r="C50" s="163" t="s">
        <v>371</v>
      </c>
      <c r="D50" s="163"/>
      <c r="E50" s="164">
        <v>88</v>
      </c>
      <c r="F50" s="165">
        <v>111</v>
      </c>
      <c r="G50" s="165">
        <v>65</v>
      </c>
      <c r="H50" s="165">
        <v>46</v>
      </c>
      <c r="I50" s="162"/>
    </row>
    <row r="51" spans="2:9" s="158" customFormat="1" ht="10.5" customHeight="1">
      <c r="B51" s="163"/>
      <c r="C51" s="163" t="s">
        <v>372</v>
      </c>
      <c r="D51" s="163"/>
      <c r="E51" s="164">
        <v>151</v>
      </c>
      <c r="F51" s="165">
        <v>245</v>
      </c>
      <c r="G51" s="165">
        <v>136</v>
      </c>
      <c r="H51" s="165">
        <v>109</v>
      </c>
      <c r="I51" s="162"/>
    </row>
    <row r="52" spans="2:9" s="158" customFormat="1" ht="10.5" customHeight="1">
      <c r="B52" s="163"/>
      <c r="C52" s="163" t="s">
        <v>373</v>
      </c>
      <c r="D52" s="163"/>
      <c r="E52" s="164">
        <v>112</v>
      </c>
      <c r="F52" s="165">
        <v>215</v>
      </c>
      <c r="G52" s="165">
        <v>116</v>
      </c>
      <c r="H52" s="165">
        <v>99</v>
      </c>
      <c r="I52" s="162"/>
    </row>
    <row r="53" spans="2:9" s="158" customFormat="1" ht="10.5" customHeight="1">
      <c r="B53" s="163"/>
      <c r="C53" s="163" t="s">
        <v>374</v>
      </c>
      <c r="D53" s="163"/>
      <c r="E53" s="164">
        <v>148</v>
      </c>
      <c r="F53" s="165">
        <v>333</v>
      </c>
      <c r="G53" s="165">
        <v>174</v>
      </c>
      <c r="H53" s="165">
        <v>159</v>
      </c>
      <c r="I53" s="162"/>
    </row>
    <row r="54" spans="2:9" s="158" customFormat="1" ht="10.5" customHeight="1">
      <c r="B54" s="163"/>
      <c r="C54" s="163" t="s">
        <v>375</v>
      </c>
      <c r="D54" s="163"/>
      <c r="E54" s="164">
        <v>56</v>
      </c>
      <c r="F54" s="165">
        <v>101</v>
      </c>
      <c r="G54" s="165">
        <v>58</v>
      </c>
      <c r="H54" s="165">
        <v>43</v>
      </c>
      <c r="I54" s="162"/>
    </row>
    <row r="55" spans="2:9" s="158" customFormat="1" ht="10.5" customHeight="1">
      <c r="B55" s="163"/>
      <c r="C55" s="163" t="s">
        <v>376</v>
      </c>
      <c r="D55" s="163"/>
      <c r="E55" s="164">
        <v>40</v>
      </c>
      <c r="F55" s="165">
        <v>73</v>
      </c>
      <c r="G55" s="165">
        <v>34</v>
      </c>
      <c r="H55" s="165">
        <v>39</v>
      </c>
      <c r="I55" s="162"/>
    </row>
    <row r="56" spans="2:9" s="158" customFormat="1" ht="10.5" customHeight="1">
      <c r="B56" s="163"/>
      <c r="C56" s="163" t="s">
        <v>377</v>
      </c>
      <c r="D56" s="163"/>
      <c r="E56" s="164">
        <v>196</v>
      </c>
      <c r="F56" s="165">
        <v>391</v>
      </c>
      <c r="G56" s="165">
        <v>202</v>
      </c>
      <c r="H56" s="165">
        <v>189</v>
      </c>
      <c r="I56" s="162"/>
    </row>
    <row r="57" spans="2:9" s="158" customFormat="1" ht="10.5" customHeight="1">
      <c r="B57" s="163"/>
      <c r="C57" s="163" t="s">
        <v>378</v>
      </c>
      <c r="D57" s="163"/>
      <c r="E57" s="164">
        <v>152</v>
      </c>
      <c r="F57" s="165">
        <v>256</v>
      </c>
      <c r="G57" s="165">
        <v>128</v>
      </c>
      <c r="H57" s="165">
        <v>128</v>
      </c>
      <c r="I57" s="162"/>
    </row>
    <row r="58" spans="2:9" s="158" customFormat="1" ht="10.5" customHeight="1">
      <c r="B58" s="163"/>
      <c r="C58" s="163" t="s">
        <v>379</v>
      </c>
      <c r="D58" s="163"/>
      <c r="E58" s="164">
        <v>78</v>
      </c>
      <c r="F58" s="165">
        <v>165</v>
      </c>
      <c r="G58" s="165">
        <v>74</v>
      </c>
      <c r="H58" s="165">
        <v>91</v>
      </c>
      <c r="I58" s="162"/>
    </row>
    <row r="59" spans="2:9" s="158" customFormat="1" ht="10.5" customHeight="1">
      <c r="B59" s="163"/>
      <c r="C59" s="163" t="s">
        <v>380</v>
      </c>
      <c r="D59" s="163"/>
      <c r="E59" s="164">
        <v>223</v>
      </c>
      <c r="F59" s="165">
        <v>498</v>
      </c>
      <c r="G59" s="165">
        <v>217</v>
      </c>
      <c r="H59" s="165">
        <v>281</v>
      </c>
      <c r="I59" s="162"/>
    </row>
    <row r="60" spans="2:9" s="158" customFormat="1" ht="10.5" customHeight="1">
      <c r="B60" s="163"/>
      <c r="C60" s="163" t="s">
        <v>381</v>
      </c>
      <c r="D60" s="163"/>
      <c r="E60" s="164">
        <v>63</v>
      </c>
      <c r="F60" s="165">
        <v>124</v>
      </c>
      <c r="G60" s="165">
        <v>58</v>
      </c>
      <c r="H60" s="165">
        <v>66</v>
      </c>
      <c r="I60" s="162"/>
    </row>
    <row r="61" spans="2:9" s="158" customFormat="1" ht="10.5" customHeight="1">
      <c r="B61" s="163"/>
      <c r="C61" s="163" t="s">
        <v>382</v>
      </c>
      <c r="D61" s="163"/>
      <c r="E61" s="164">
        <v>208</v>
      </c>
      <c r="F61" s="165">
        <v>408</v>
      </c>
      <c r="G61" s="165">
        <v>214</v>
      </c>
      <c r="H61" s="165">
        <v>194</v>
      </c>
      <c r="I61" s="162"/>
    </row>
    <row r="62" spans="2:9" s="158" customFormat="1" ht="10.5" customHeight="1">
      <c r="B62" s="163"/>
      <c r="C62" s="163" t="s">
        <v>383</v>
      </c>
      <c r="D62" s="163"/>
      <c r="E62" s="164">
        <v>160</v>
      </c>
      <c r="F62" s="165">
        <v>350</v>
      </c>
      <c r="G62" s="165">
        <v>179</v>
      </c>
      <c r="H62" s="165">
        <v>171</v>
      </c>
      <c r="I62" s="162"/>
    </row>
    <row r="63" spans="2:9" s="158" customFormat="1" ht="10.5" customHeight="1">
      <c r="B63" s="163"/>
      <c r="C63" s="163" t="s">
        <v>384</v>
      </c>
      <c r="D63" s="163"/>
      <c r="E63" s="164">
        <v>83</v>
      </c>
      <c r="F63" s="165">
        <v>161</v>
      </c>
      <c r="G63" s="165">
        <v>77</v>
      </c>
      <c r="H63" s="165">
        <v>84</v>
      </c>
      <c r="I63" s="162"/>
    </row>
    <row r="64" spans="2:9" s="158" customFormat="1" ht="10.5" customHeight="1">
      <c r="B64" s="163"/>
      <c r="C64" s="163" t="s">
        <v>385</v>
      </c>
      <c r="D64" s="163"/>
      <c r="E64" s="164">
        <v>113</v>
      </c>
      <c r="F64" s="165">
        <v>191</v>
      </c>
      <c r="G64" s="165">
        <v>95</v>
      </c>
      <c r="H64" s="165">
        <v>96</v>
      </c>
      <c r="I64" s="162"/>
    </row>
    <row r="65" spans="2:9" s="158" customFormat="1" ht="10.5" customHeight="1">
      <c r="B65" s="163"/>
      <c r="C65" s="163" t="s">
        <v>386</v>
      </c>
      <c r="D65" s="163"/>
      <c r="E65" s="164">
        <v>64</v>
      </c>
      <c r="F65" s="165">
        <v>123</v>
      </c>
      <c r="G65" s="165">
        <v>63</v>
      </c>
      <c r="H65" s="165">
        <v>60</v>
      </c>
      <c r="I65" s="162"/>
    </row>
    <row r="66" spans="2:9" s="158" customFormat="1" ht="10.5" customHeight="1">
      <c r="B66" s="163"/>
      <c r="C66" s="163" t="s">
        <v>387</v>
      </c>
      <c r="D66" s="163"/>
      <c r="E66" s="164">
        <v>79</v>
      </c>
      <c r="F66" s="165">
        <v>190</v>
      </c>
      <c r="G66" s="165">
        <v>91</v>
      </c>
      <c r="H66" s="165">
        <v>99</v>
      </c>
      <c r="I66" s="162"/>
    </row>
    <row r="67" spans="2:9" s="158" customFormat="1" ht="10.5" customHeight="1">
      <c r="B67" s="163"/>
      <c r="C67" s="163" t="s">
        <v>388</v>
      </c>
      <c r="D67" s="163"/>
      <c r="E67" s="164">
        <v>326</v>
      </c>
      <c r="F67" s="165">
        <v>671</v>
      </c>
      <c r="G67" s="165">
        <v>349</v>
      </c>
      <c r="H67" s="165">
        <v>322</v>
      </c>
      <c r="I67" s="162"/>
    </row>
    <row r="68" spans="2:9" s="158" customFormat="1" ht="10.5" customHeight="1">
      <c r="B68" s="163"/>
      <c r="C68" s="163" t="s">
        <v>389</v>
      </c>
      <c r="D68" s="163"/>
      <c r="E68" s="164">
        <v>177</v>
      </c>
      <c r="F68" s="165">
        <v>298</v>
      </c>
      <c r="G68" s="165">
        <v>155</v>
      </c>
      <c r="H68" s="165">
        <v>143</v>
      </c>
      <c r="I68" s="162"/>
    </row>
    <row r="69" spans="2:9" s="158" customFormat="1" ht="10.5" customHeight="1">
      <c r="B69" s="163"/>
      <c r="C69" s="163" t="s">
        <v>390</v>
      </c>
      <c r="D69" s="163"/>
      <c r="E69" s="164">
        <v>25</v>
      </c>
      <c r="F69" s="165">
        <v>53</v>
      </c>
      <c r="G69" s="165">
        <v>30</v>
      </c>
      <c r="H69" s="165">
        <v>23</v>
      </c>
      <c r="I69" s="162"/>
    </row>
    <row r="70" spans="2:9" s="158" customFormat="1" ht="10.5" customHeight="1">
      <c r="B70" s="163"/>
      <c r="C70" s="163" t="s">
        <v>391</v>
      </c>
      <c r="D70" s="163"/>
      <c r="E70" s="164">
        <v>100</v>
      </c>
      <c r="F70" s="165">
        <v>184</v>
      </c>
      <c r="G70" s="165">
        <v>92</v>
      </c>
      <c r="H70" s="165">
        <v>92</v>
      </c>
      <c r="I70" s="162"/>
    </row>
    <row r="71" spans="2:9" s="158" customFormat="1" ht="10.5" customHeight="1">
      <c r="B71" s="163"/>
      <c r="C71" s="163" t="s">
        <v>392</v>
      </c>
      <c r="D71" s="163"/>
      <c r="E71" s="164">
        <v>7</v>
      </c>
      <c r="F71" s="165">
        <v>13</v>
      </c>
      <c r="G71" s="165">
        <v>8</v>
      </c>
      <c r="H71" s="165">
        <v>5</v>
      </c>
      <c r="I71" s="162"/>
    </row>
    <row r="72" spans="2:9" s="158" customFormat="1" ht="10.5" customHeight="1">
      <c r="B72" s="163"/>
      <c r="C72" s="163" t="s">
        <v>393</v>
      </c>
      <c r="D72" s="163"/>
      <c r="E72" s="164">
        <v>203</v>
      </c>
      <c r="F72" s="165">
        <v>426</v>
      </c>
      <c r="G72" s="165">
        <v>224</v>
      </c>
      <c r="H72" s="165">
        <v>202</v>
      </c>
      <c r="I72" s="162"/>
    </row>
    <row r="73" spans="2:9" s="158" customFormat="1" ht="10.5" customHeight="1">
      <c r="B73" s="163"/>
      <c r="C73" s="163" t="s">
        <v>394</v>
      </c>
      <c r="D73" s="163"/>
      <c r="E73" s="164">
        <v>91</v>
      </c>
      <c r="F73" s="165">
        <v>214</v>
      </c>
      <c r="G73" s="165">
        <v>102</v>
      </c>
      <c r="H73" s="165">
        <v>112</v>
      </c>
      <c r="I73" s="162"/>
    </row>
    <row r="74" spans="2:9" s="158" customFormat="1" ht="10.5" customHeight="1">
      <c r="B74" s="163"/>
      <c r="C74" s="163" t="s">
        <v>395</v>
      </c>
      <c r="D74" s="163"/>
      <c r="E74" s="164">
        <v>231</v>
      </c>
      <c r="F74" s="165">
        <v>463</v>
      </c>
      <c r="G74" s="165">
        <v>229</v>
      </c>
      <c r="H74" s="165">
        <v>234</v>
      </c>
      <c r="I74" s="162"/>
    </row>
    <row r="75" spans="2:9" s="158" customFormat="1" ht="10.5" customHeight="1">
      <c r="B75" s="163"/>
      <c r="C75" s="163" t="s">
        <v>396</v>
      </c>
      <c r="D75" s="163"/>
      <c r="E75" s="164">
        <v>184</v>
      </c>
      <c r="F75" s="165">
        <v>312</v>
      </c>
      <c r="G75" s="165">
        <v>160</v>
      </c>
      <c r="H75" s="165">
        <v>152</v>
      </c>
      <c r="I75" s="162"/>
    </row>
    <row r="76" spans="2:9" s="158" customFormat="1" ht="10.5" customHeight="1">
      <c r="B76" s="169"/>
      <c r="C76" s="169" t="s">
        <v>397</v>
      </c>
      <c r="D76" s="169"/>
      <c r="E76" s="170">
        <v>215</v>
      </c>
      <c r="F76" s="171">
        <v>435</v>
      </c>
      <c r="G76" s="171">
        <v>216</v>
      </c>
      <c r="H76" s="171">
        <v>219</v>
      </c>
      <c r="I76" s="162"/>
    </row>
    <row r="77" spans="2:9" s="158" customFormat="1" ht="10.5" customHeight="1">
      <c r="B77" s="163"/>
      <c r="C77" s="163" t="s">
        <v>398</v>
      </c>
      <c r="D77" s="163"/>
      <c r="E77" s="164">
        <v>123</v>
      </c>
      <c r="F77" s="165">
        <v>260</v>
      </c>
      <c r="G77" s="165">
        <v>119</v>
      </c>
      <c r="H77" s="165">
        <v>141</v>
      </c>
      <c r="I77" s="162"/>
    </row>
    <row r="78" spans="2:9" s="158" customFormat="1" ht="10.5" customHeight="1">
      <c r="B78" s="163"/>
      <c r="C78" s="163" t="s">
        <v>399</v>
      </c>
      <c r="D78" s="163"/>
      <c r="E78" s="164">
        <v>145</v>
      </c>
      <c r="F78" s="165">
        <v>314</v>
      </c>
      <c r="G78" s="165">
        <v>153</v>
      </c>
      <c r="H78" s="165">
        <v>161</v>
      </c>
      <c r="I78" s="162"/>
    </row>
    <row r="79" spans="2:9" s="158" customFormat="1" ht="10.5" customHeight="1">
      <c r="B79" s="163"/>
      <c r="C79" s="163" t="s">
        <v>400</v>
      </c>
      <c r="D79" s="163"/>
      <c r="E79" s="164">
        <v>221</v>
      </c>
      <c r="F79" s="165">
        <v>431</v>
      </c>
      <c r="G79" s="165">
        <v>190</v>
      </c>
      <c r="H79" s="165">
        <v>241</v>
      </c>
      <c r="I79" s="162"/>
    </row>
    <row r="80" spans="2:9" s="158" customFormat="1" ht="10.5" customHeight="1">
      <c r="B80" s="163"/>
      <c r="C80" s="163" t="s">
        <v>401</v>
      </c>
      <c r="D80" s="163"/>
      <c r="E80" s="164">
        <v>132</v>
      </c>
      <c r="F80" s="165">
        <v>280</v>
      </c>
      <c r="G80" s="165">
        <v>135</v>
      </c>
      <c r="H80" s="165">
        <v>145</v>
      </c>
      <c r="I80" s="162"/>
    </row>
    <row r="81" spans="2:9" s="158" customFormat="1" ht="10.5" customHeight="1">
      <c r="B81" s="163"/>
      <c r="C81" s="163" t="s">
        <v>402</v>
      </c>
      <c r="D81" s="163"/>
      <c r="E81" s="164">
        <v>139</v>
      </c>
      <c r="F81" s="165">
        <v>282</v>
      </c>
      <c r="G81" s="165">
        <v>130</v>
      </c>
      <c r="H81" s="165">
        <v>152</v>
      </c>
      <c r="I81" s="162"/>
    </row>
    <row r="82" spans="2:9" s="158" customFormat="1" ht="10.5" customHeight="1">
      <c r="B82" s="163"/>
      <c r="C82" s="163" t="s">
        <v>403</v>
      </c>
      <c r="D82" s="163"/>
      <c r="E82" s="164">
        <v>170</v>
      </c>
      <c r="F82" s="165">
        <v>365</v>
      </c>
      <c r="G82" s="165">
        <v>180</v>
      </c>
      <c r="H82" s="165">
        <v>185</v>
      </c>
      <c r="I82" s="162"/>
    </row>
    <row r="83" spans="2:9" s="158" customFormat="1" ht="10.5" customHeight="1">
      <c r="B83" s="163"/>
      <c r="C83" s="163" t="s">
        <v>404</v>
      </c>
      <c r="D83" s="163"/>
      <c r="E83" s="164">
        <v>214</v>
      </c>
      <c r="F83" s="165">
        <v>406</v>
      </c>
      <c r="G83" s="165">
        <v>199</v>
      </c>
      <c r="H83" s="165">
        <v>207</v>
      </c>
      <c r="I83" s="162"/>
    </row>
    <row r="84" spans="2:9" s="158" customFormat="1" ht="10.5" customHeight="1">
      <c r="B84" s="163"/>
      <c r="C84" s="163" t="s">
        <v>405</v>
      </c>
      <c r="D84" s="163"/>
      <c r="E84" s="164">
        <v>160</v>
      </c>
      <c r="F84" s="165">
        <v>407</v>
      </c>
      <c r="G84" s="165">
        <v>187</v>
      </c>
      <c r="H84" s="165">
        <v>220</v>
      </c>
      <c r="I84" s="162"/>
    </row>
    <row r="85" spans="2:9" s="158" customFormat="1" ht="10.5" customHeight="1">
      <c r="B85" s="163"/>
      <c r="C85" s="163" t="s">
        <v>406</v>
      </c>
      <c r="D85" s="163"/>
      <c r="E85" s="164">
        <v>153</v>
      </c>
      <c r="F85" s="165">
        <v>273</v>
      </c>
      <c r="G85" s="165">
        <v>141</v>
      </c>
      <c r="H85" s="165">
        <v>132</v>
      </c>
      <c r="I85" s="162"/>
    </row>
    <row r="86" spans="2:9" s="158" customFormat="1" ht="10.5" customHeight="1">
      <c r="B86" s="163"/>
      <c r="C86" s="163" t="s">
        <v>407</v>
      </c>
      <c r="D86" s="163"/>
      <c r="E86" s="164">
        <v>31</v>
      </c>
      <c r="F86" s="165">
        <v>70</v>
      </c>
      <c r="G86" s="165">
        <v>39</v>
      </c>
      <c r="H86" s="165">
        <v>31</v>
      </c>
      <c r="I86" s="162"/>
    </row>
    <row r="87" spans="2:9" s="158" customFormat="1" ht="10.5" customHeight="1">
      <c r="B87" s="163"/>
      <c r="C87" s="163" t="s">
        <v>408</v>
      </c>
      <c r="D87" s="163"/>
      <c r="E87" s="164">
        <v>66</v>
      </c>
      <c r="F87" s="165">
        <v>91</v>
      </c>
      <c r="G87" s="165">
        <v>44</v>
      </c>
      <c r="H87" s="165">
        <v>47</v>
      </c>
      <c r="I87" s="162"/>
    </row>
    <row r="88" spans="2:9" s="158" customFormat="1" ht="10.5" customHeight="1">
      <c r="B88" s="163"/>
      <c r="C88" s="163" t="s">
        <v>409</v>
      </c>
      <c r="D88" s="163"/>
      <c r="E88" s="164">
        <v>183</v>
      </c>
      <c r="F88" s="165">
        <v>197</v>
      </c>
      <c r="G88" s="165">
        <v>181</v>
      </c>
      <c r="H88" s="165">
        <v>16</v>
      </c>
      <c r="I88" s="162"/>
    </row>
    <row r="89" spans="2:9" s="158" customFormat="1" ht="10.5" customHeight="1">
      <c r="B89" s="163"/>
      <c r="C89" s="163" t="s">
        <v>410</v>
      </c>
      <c r="D89" s="163"/>
      <c r="E89" s="164">
        <v>104</v>
      </c>
      <c r="F89" s="165">
        <v>208</v>
      </c>
      <c r="G89" s="165">
        <v>105</v>
      </c>
      <c r="H89" s="165">
        <v>103</v>
      </c>
      <c r="I89" s="162"/>
    </row>
    <row r="90" spans="2:9" s="158" customFormat="1" ht="10.5" customHeight="1">
      <c r="B90" s="163"/>
      <c r="C90" s="163"/>
      <c r="D90" s="163"/>
      <c r="E90" s="164"/>
      <c r="F90" s="165"/>
      <c r="G90" s="165"/>
      <c r="H90" s="165"/>
      <c r="I90" s="162"/>
    </row>
    <row r="91" spans="2:9" s="158" customFormat="1" ht="10.5" customHeight="1">
      <c r="B91" s="163"/>
      <c r="C91" s="163" t="s">
        <v>411</v>
      </c>
      <c r="D91" s="163"/>
      <c r="E91" s="166">
        <f>SUM(E92:E114)</f>
        <v>232</v>
      </c>
      <c r="F91" s="167">
        <f>SUM(F92:F114)</f>
        <v>765</v>
      </c>
      <c r="G91" s="167">
        <f>SUM(G92:G114)</f>
        <v>374</v>
      </c>
      <c r="H91" s="167">
        <f>SUM(H92:H114)</f>
        <v>391</v>
      </c>
      <c r="I91" s="162"/>
    </row>
    <row r="92" spans="2:9" s="158" customFormat="1" ht="10.5" customHeight="1">
      <c r="B92" s="163"/>
      <c r="C92" s="163" t="s">
        <v>412</v>
      </c>
      <c r="D92" s="163"/>
      <c r="E92" s="164">
        <v>26</v>
      </c>
      <c r="F92" s="165">
        <v>64</v>
      </c>
      <c r="G92" s="165">
        <v>31</v>
      </c>
      <c r="H92" s="165">
        <v>33</v>
      </c>
      <c r="I92" s="162"/>
    </row>
    <row r="93" spans="2:9" s="158" customFormat="1" ht="10.5" customHeight="1">
      <c r="B93" s="163"/>
      <c r="C93" s="163" t="s">
        <v>413</v>
      </c>
      <c r="D93" s="163"/>
      <c r="E93" s="164"/>
      <c r="F93" s="165"/>
      <c r="G93" s="165"/>
      <c r="H93" s="165"/>
      <c r="I93" s="162"/>
    </row>
    <row r="94" spans="2:9" s="158" customFormat="1" ht="10.5" customHeight="1">
      <c r="B94" s="163"/>
      <c r="C94" s="163" t="s">
        <v>414</v>
      </c>
      <c r="D94" s="163"/>
      <c r="E94" s="164">
        <v>11</v>
      </c>
      <c r="F94" s="165">
        <v>23</v>
      </c>
      <c r="G94" s="165">
        <v>10</v>
      </c>
      <c r="H94" s="165">
        <v>13</v>
      </c>
      <c r="I94" s="162"/>
    </row>
    <row r="95" spans="2:9" s="158" customFormat="1" ht="10.5" customHeight="1">
      <c r="B95" s="163"/>
      <c r="C95" s="163" t="s">
        <v>415</v>
      </c>
      <c r="D95" s="163"/>
      <c r="E95" s="164">
        <v>48</v>
      </c>
      <c r="F95" s="165">
        <v>197</v>
      </c>
      <c r="G95" s="165">
        <v>80</v>
      </c>
      <c r="H95" s="165">
        <v>117</v>
      </c>
      <c r="I95" s="162"/>
    </row>
    <row r="96" spans="2:9" s="158" customFormat="1" ht="10.5" customHeight="1">
      <c r="B96" s="163"/>
      <c r="C96" s="163" t="s">
        <v>416</v>
      </c>
      <c r="D96" s="163"/>
      <c r="E96" s="164">
        <v>8</v>
      </c>
      <c r="F96" s="165">
        <v>18</v>
      </c>
      <c r="G96" s="165">
        <v>10</v>
      </c>
      <c r="H96" s="165">
        <v>8</v>
      </c>
      <c r="I96" s="162"/>
    </row>
    <row r="97" spans="2:9" s="158" customFormat="1" ht="10.5" customHeight="1">
      <c r="B97" s="163"/>
      <c r="C97" s="163" t="s">
        <v>417</v>
      </c>
      <c r="D97" s="163"/>
      <c r="E97" s="164">
        <v>17</v>
      </c>
      <c r="F97" s="165">
        <v>42</v>
      </c>
      <c r="G97" s="165">
        <v>23</v>
      </c>
      <c r="H97" s="165">
        <v>19</v>
      </c>
      <c r="I97" s="162"/>
    </row>
    <row r="98" spans="2:9" s="158" customFormat="1" ht="10.5" customHeight="1">
      <c r="B98" s="163"/>
      <c r="C98" s="163" t="s">
        <v>418</v>
      </c>
      <c r="D98" s="163"/>
      <c r="E98" s="164">
        <v>6</v>
      </c>
      <c r="F98" s="165">
        <v>15</v>
      </c>
      <c r="G98" s="165">
        <v>7</v>
      </c>
      <c r="H98" s="165">
        <v>8</v>
      </c>
      <c r="I98" s="162"/>
    </row>
    <row r="99" spans="2:9" s="158" customFormat="1" ht="10.5" customHeight="1">
      <c r="B99" s="163"/>
      <c r="C99" s="163" t="s">
        <v>419</v>
      </c>
      <c r="D99" s="163"/>
      <c r="E99" s="164">
        <v>6</v>
      </c>
      <c r="F99" s="165">
        <v>16</v>
      </c>
      <c r="G99" s="165">
        <v>10</v>
      </c>
      <c r="H99" s="165">
        <v>6</v>
      </c>
      <c r="I99" s="162"/>
    </row>
    <row r="100" spans="2:9" s="158" customFormat="1" ht="10.5" customHeight="1">
      <c r="B100" s="163"/>
      <c r="C100" s="163" t="s">
        <v>420</v>
      </c>
      <c r="D100" s="163"/>
      <c r="E100" s="164"/>
      <c r="F100" s="165"/>
      <c r="G100" s="165"/>
      <c r="H100" s="165"/>
      <c r="I100" s="162"/>
    </row>
    <row r="101" spans="2:9" s="158" customFormat="1" ht="10.5" customHeight="1">
      <c r="B101" s="163"/>
      <c r="C101" s="163" t="s">
        <v>421</v>
      </c>
      <c r="D101" s="163"/>
      <c r="E101" s="164">
        <v>5</v>
      </c>
      <c r="F101" s="165">
        <v>14</v>
      </c>
      <c r="G101" s="165">
        <v>7</v>
      </c>
      <c r="H101" s="165">
        <v>7</v>
      </c>
      <c r="I101" s="162"/>
    </row>
    <row r="102" spans="2:9" s="158" customFormat="1" ht="10.5" customHeight="1">
      <c r="B102" s="163"/>
      <c r="C102" s="163" t="s">
        <v>422</v>
      </c>
      <c r="D102" s="163"/>
      <c r="E102" s="164"/>
      <c r="F102" s="165"/>
      <c r="G102" s="165"/>
      <c r="H102" s="165"/>
      <c r="I102" s="162"/>
    </row>
    <row r="103" spans="2:9" s="158" customFormat="1" ht="10.5" customHeight="1">
      <c r="B103" s="163"/>
      <c r="C103" s="163" t="s">
        <v>423</v>
      </c>
      <c r="D103" s="163"/>
      <c r="E103" s="164">
        <v>6</v>
      </c>
      <c r="F103" s="165">
        <v>16</v>
      </c>
      <c r="G103" s="165">
        <v>6</v>
      </c>
      <c r="H103" s="165">
        <v>10</v>
      </c>
      <c r="I103" s="162"/>
    </row>
    <row r="104" spans="2:9" s="158" customFormat="1" ht="10.5" customHeight="1">
      <c r="B104" s="163"/>
      <c r="C104" s="163" t="s">
        <v>424</v>
      </c>
      <c r="D104" s="163"/>
      <c r="E104" s="164"/>
      <c r="F104" s="165"/>
      <c r="G104" s="165"/>
      <c r="H104" s="165"/>
      <c r="I104" s="162"/>
    </row>
    <row r="105" spans="2:9" s="158" customFormat="1" ht="10.5" customHeight="1">
      <c r="B105" s="163"/>
      <c r="C105" s="163" t="s">
        <v>425</v>
      </c>
      <c r="D105" s="163"/>
      <c r="E105" s="164"/>
      <c r="F105" s="165"/>
      <c r="G105" s="165"/>
      <c r="H105" s="165"/>
      <c r="I105" s="162"/>
    </row>
    <row r="106" spans="2:9" s="158" customFormat="1" ht="10.5" customHeight="1">
      <c r="B106" s="163"/>
      <c r="C106" s="163" t="s">
        <v>426</v>
      </c>
      <c r="D106" s="168"/>
      <c r="E106" s="164">
        <v>11</v>
      </c>
      <c r="F106" s="165">
        <v>30</v>
      </c>
      <c r="G106" s="165">
        <v>15</v>
      </c>
      <c r="H106" s="165">
        <v>15</v>
      </c>
      <c r="I106" s="162"/>
    </row>
    <row r="107" spans="2:9" s="158" customFormat="1" ht="10.5" customHeight="1">
      <c r="B107" s="163"/>
      <c r="C107" s="163" t="s">
        <v>427</v>
      </c>
      <c r="D107" s="168"/>
      <c r="E107" s="164"/>
      <c r="F107" s="165"/>
      <c r="G107" s="165"/>
      <c r="H107" s="165"/>
      <c r="I107" s="162"/>
    </row>
    <row r="108" spans="2:9" s="158" customFormat="1" ht="10.5" customHeight="1">
      <c r="B108" s="163"/>
      <c r="C108" s="163" t="s">
        <v>428</v>
      </c>
      <c r="D108" s="168"/>
      <c r="E108" s="164">
        <v>3</v>
      </c>
      <c r="F108" s="165">
        <v>7</v>
      </c>
      <c r="G108" s="165">
        <v>4</v>
      </c>
      <c r="H108" s="165">
        <v>3</v>
      </c>
      <c r="I108" s="162"/>
    </row>
    <row r="109" spans="2:9" s="158" customFormat="1" ht="10.5" customHeight="1">
      <c r="B109" s="163"/>
      <c r="C109" s="163" t="s">
        <v>429</v>
      </c>
      <c r="D109" s="163"/>
      <c r="E109" s="164">
        <v>18</v>
      </c>
      <c r="F109" s="165">
        <v>34</v>
      </c>
      <c r="G109" s="165">
        <v>13</v>
      </c>
      <c r="H109" s="165">
        <v>21</v>
      </c>
      <c r="I109" s="162"/>
    </row>
    <row r="110" spans="2:9" s="158" customFormat="1" ht="10.5" customHeight="1">
      <c r="B110" s="163"/>
      <c r="C110" s="163" t="s">
        <v>430</v>
      </c>
      <c r="D110" s="163"/>
      <c r="E110" s="164">
        <v>6</v>
      </c>
      <c r="F110" s="165">
        <v>18</v>
      </c>
      <c r="G110" s="165">
        <v>10</v>
      </c>
      <c r="H110" s="165">
        <v>8</v>
      </c>
      <c r="I110" s="162"/>
    </row>
    <row r="111" spans="2:9" s="158" customFormat="1" ht="10.5" customHeight="1">
      <c r="B111" s="163"/>
      <c r="C111" s="163" t="s">
        <v>431</v>
      </c>
      <c r="D111" s="163"/>
      <c r="E111" s="164">
        <v>4</v>
      </c>
      <c r="F111" s="165">
        <v>15</v>
      </c>
      <c r="G111" s="165">
        <v>7</v>
      </c>
      <c r="H111" s="165">
        <v>8</v>
      </c>
      <c r="I111" s="162"/>
    </row>
    <row r="112" spans="2:9" s="158" customFormat="1" ht="10.5" customHeight="1">
      <c r="B112" s="163"/>
      <c r="C112" s="163" t="s">
        <v>432</v>
      </c>
      <c r="D112" s="168"/>
      <c r="E112" s="164">
        <v>6</v>
      </c>
      <c r="F112" s="165">
        <v>142</v>
      </c>
      <c r="G112" s="165">
        <v>83</v>
      </c>
      <c r="H112" s="165">
        <v>59</v>
      </c>
      <c r="I112" s="162"/>
    </row>
    <row r="113" spans="2:9" s="158" customFormat="1" ht="10.5" customHeight="1">
      <c r="B113" s="163"/>
      <c r="C113" s="163" t="s">
        <v>433</v>
      </c>
      <c r="D113" s="168"/>
      <c r="E113" s="164"/>
      <c r="F113" s="165"/>
      <c r="G113" s="165"/>
      <c r="H113" s="165"/>
      <c r="I113" s="162"/>
    </row>
    <row r="114" spans="2:9" s="158" customFormat="1" ht="10.5" customHeight="1">
      <c r="B114" s="163"/>
      <c r="C114" s="163" t="s">
        <v>434</v>
      </c>
      <c r="D114" s="163"/>
      <c r="E114" s="164">
        <v>51</v>
      </c>
      <c r="F114" s="165">
        <v>114</v>
      </c>
      <c r="G114" s="165">
        <v>58</v>
      </c>
      <c r="H114" s="165">
        <v>56</v>
      </c>
      <c r="I114" s="162"/>
    </row>
    <row r="115" spans="2:9" s="158" customFormat="1" ht="10.5" customHeight="1">
      <c r="B115" s="163"/>
      <c r="C115" s="163"/>
      <c r="D115" s="163"/>
      <c r="E115" s="166"/>
      <c r="F115" s="167"/>
      <c r="G115" s="167"/>
      <c r="H115" s="167"/>
      <c r="I115" s="162"/>
    </row>
    <row r="116" spans="2:9" s="158" customFormat="1" ht="10.5" customHeight="1">
      <c r="B116" s="163"/>
      <c r="C116" s="163" t="s">
        <v>435</v>
      </c>
      <c r="D116" s="163"/>
      <c r="E116" s="166">
        <f>SUM(E117:E142)</f>
        <v>683</v>
      </c>
      <c r="F116" s="167">
        <f>SUM(F117:F142)</f>
        <v>1688</v>
      </c>
      <c r="G116" s="167">
        <f>SUM(G117:G142)</f>
        <v>805</v>
      </c>
      <c r="H116" s="167">
        <f>SUM(H117:H142)</f>
        <v>883</v>
      </c>
      <c r="I116" s="162"/>
    </row>
    <row r="117" spans="2:9" s="158" customFormat="1" ht="10.5" customHeight="1">
      <c r="B117" s="163"/>
      <c r="C117" s="163" t="s">
        <v>436</v>
      </c>
      <c r="D117" s="163"/>
      <c r="E117" s="164">
        <v>4</v>
      </c>
      <c r="F117" s="165">
        <v>11</v>
      </c>
      <c r="G117" s="165">
        <v>5</v>
      </c>
      <c r="H117" s="165">
        <v>6</v>
      </c>
      <c r="I117" s="162"/>
    </row>
    <row r="118" spans="2:9" s="158" customFormat="1" ht="10.5" customHeight="1">
      <c r="B118" s="163"/>
      <c r="C118" s="163" t="s">
        <v>437</v>
      </c>
      <c r="D118" s="163"/>
      <c r="E118" s="164">
        <v>8</v>
      </c>
      <c r="F118" s="165">
        <v>21</v>
      </c>
      <c r="G118" s="165">
        <v>10</v>
      </c>
      <c r="H118" s="165">
        <v>11</v>
      </c>
      <c r="I118" s="162"/>
    </row>
    <row r="119" spans="2:9" s="158" customFormat="1" ht="10.5" customHeight="1">
      <c r="B119" s="163"/>
      <c r="C119" s="163" t="s">
        <v>438</v>
      </c>
      <c r="D119" s="163"/>
      <c r="E119" s="164">
        <v>5</v>
      </c>
      <c r="F119" s="165">
        <v>13</v>
      </c>
      <c r="G119" s="165">
        <v>6</v>
      </c>
      <c r="H119" s="165">
        <v>7</v>
      </c>
      <c r="I119" s="162"/>
    </row>
    <row r="120" spans="2:9" s="158" customFormat="1" ht="10.5" customHeight="1">
      <c r="B120" s="163"/>
      <c r="C120" s="163" t="s">
        <v>439</v>
      </c>
      <c r="D120" s="163"/>
      <c r="E120" s="164">
        <v>6</v>
      </c>
      <c r="F120" s="165">
        <v>18</v>
      </c>
      <c r="G120" s="165">
        <v>8</v>
      </c>
      <c r="H120" s="165">
        <v>10</v>
      </c>
      <c r="I120" s="162"/>
    </row>
    <row r="121" spans="2:9" s="158" customFormat="1" ht="10.5" customHeight="1">
      <c r="B121" s="163"/>
      <c r="C121" s="163" t="s">
        <v>440</v>
      </c>
      <c r="D121" s="163"/>
      <c r="E121" s="164">
        <v>11</v>
      </c>
      <c r="F121" s="165">
        <v>28</v>
      </c>
      <c r="G121" s="165">
        <v>13</v>
      </c>
      <c r="H121" s="165">
        <v>15</v>
      </c>
      <c r="I121" s="162"/>
    </row>
    <row r="122" spans="2:9" s="158" customFormat="1" ht="10.5" customHeight="1">
      <c r="B122" s="163"/>
      <c r="C122" s="163" t="s">
        <v>441</v>
      </c>
      <c r="D122" s="163"/>
      <c r="E122" s="164">
        <v>3</v>
      </c>
      <c r="F122" s="165">
        <v>8</v>
      </c>
      <c r="G122" s="165">
        <v>4</v>
      </c>
      <c r="H122" s="165">
        <v>4</v>
      </c>
      <c r="I122" s="162"/>
    </row>
    <row r="123" spans="2:9" s="158" customFormat="1" ht="10.5" customHeight="1">
      <c r="B123" s="163"/>
      <c r="C123" s="163" t="s">
        <v>442</v>
      </c>
      <c r="D123" s="163"/>
      <c r="E123" s="164">
        <v>4</v>
      </c>
      <c r="F123" s="165">
        <v>14</v>
      </c>
      <c r="G123" s="165">
        <v>7</v>
      </c>
      <c r="H123" s="165">
        <v>7</v>
      </c>
      <c r="I123" s="162"/>
    </row>
    <row r="124" spans="2:9" s="158" customFormat="1" ht="10.5" customHeight="1">
      <c r="B124" s="163"/>
      <c r="C124" s="163" t="s">
        <v>443</v>
      </c>
      <c r="D124" s="163"/>
      <c r="E124" s="164">
        <v>11</v>
      </c>
      <c r="F124" s="165">
        <v>25</v>
      </c>
      <c r="G124" s="165">
        <v>14</v>
      </c>
      <c r="H124" s="165">
        <v>11</v>
      </c>
      <c r="I124" s="162"/>
    </row>
    <row r="125" spans="2:9" s="158" customFormat="1" ht="10.5" customHeight="1">
      <c r="B125" s="163"/>
      <c r="C125" s="163" t="s">
        <v>444</v>
      </c>
      <c r="D125" s="163"/>
      <c r="E125" s="164">
        <v>7</v>
      </c>
      <c r="F125" s="165">
        <v>18</v>
      </c>
      <c r="G125" s="165">
        <v>10</v>
      </c>
      <c r="H125" s="165">
        <v>8</v>
      </c>
      <c r="I125" s="162"/>
    </row>
    <row r="126" spans="2:9" s="158" customFormat="1" ht="10.5" customHeight="1">
      <c r="B126" s="163"/>
      <c r="C126" s="163" t="s">
        <v>445</v>
      </c>
      <c r="D126" s="163"/>
      <c r="E126" s="164">
        <v>45</v>
      </c>
      <c r="F126" s="165">
        <v>122</v>
      </c>
      <c r="G126" s="165">
        <v>65</v>
      </c>
      <c r="H126" s="165">
        <v>57</v>
      </c>
      <c r="I126" s="162"/>
    </row>
    <row r="127" spans="2:9" s="158" customFormat="1" ht="10.5" customHeight="1">
      <c r="B127" s="163"/>
      <c r="C127" s="163" t="s">
        <v>446</v>
      </c>
      <c r="D127" s="163"/>
      <c r="E127" s="164">
        <v>15</v>
      </c>
      <c r="F127" s="165">
        <v>25</v>
      </c>
      <c r="G127" s="165">
        <v>15</v>
      </c>
      <c r="H127" s="165">
        <v>10</v>
      </c>
      <c r="I127" s="162"/>
    </row>
    <row r="128" spans="2:9" s="158" customFormat="1" ht="10.5" customHeight="1">
      <c r="B128" s="163"/>
      <c r="C128" s="163" t="s">
        <v>447</v>
      </c>
      <c r="D128" s="163"/>
      <c r="E128" s="164">
        <v>63</v>
      </c>
      <c r="F128" s="165">
        <v>127</v>
      </c>
      <c r="G128" s="165">
        <v>62</v>
      </c>
      <c r="H128" s="165">
        <v>65</v>
      </c>
      <c r="I128" s="162"/>
    </row>
    <row r="129" spans="2:9" s="158" customFormat="1" ht="10.5" customHeight="1">
      <c r="B129" s="163"/>
      <c r="C129" s="163" t="s">
        <v>448</v>
      </c>
      <c r="D129" s="163"/>
      <c r="E129" s="164">
        <v>15</v>
      </c>
      <c r="F129" s="165">
        <v>29</v>
      </c>
      <c r="G129" s="165">
        <v>14</v>
      </c>
      <c r="H129" s="165">
        <v>15</v>
      </c>
      <c r="I129" s="162"/>
    </row>
    <row r="130" spans="2:9" s="158" customFormat="1" ht="10.5" customHeight="1">
      <c r="B130" s="163"/>
      <c r="C130" s="163" t="s">
        <v>449</v>
      </c>
      <c r="D130" s="163"/>
      <c r="E130" s="164">
        <v>3</v>
      </c>
      <c r="F130" s="165">
        <v>20</v>
      </c>
      <c r="G130" s="165">
        <v>5</v>
      </c>
      <c r="H130" s="165">
        <v>15</v>
      </c>
      <c r="I130" s="162"/>
    </row>
    <row r="131" spans="2:9" s="158" customFormat="1" ht="10.5" customHeight="1">
      <c r="B131" s="163"/>
      <c r="C131" s="163" t="s">
        <v>450</v>
      </c>
      <c r="D131" s="163"/>
      <c r="E131" s="164">
        <v>44</v>
      </c>
      <c r="F131" s="165">
        <v>103</v>
      </c>
      <c r="G131" s="165">
        <v>53</v>
      </c>
      <c r="H131" s="165">
        <v>50</v>
      </c>
      <c r="I131" s="162"/>
    </row>
    <row r="132" spans="2:9" s="158" customFormat="1" ht="10.5" customHeight="1">
      <c r="B132" s="163"/>
      <c r="C132" s="163" t="s">
        <v>451</v>
      </c>
      <c r="D132" s="163"/>
      <c r="E132" s="164">
        <v>20</v>
      </c>
      <c r="F132" s="165">
        <v>93</v>
      </c>
      <c r="G132" s="165">
        <v>38</v>
      </c>
      <c r="H132" s="165">
        <v>55</v>
      </c>
      <c r="I132" s="162"/>
    </row>
    <row r="133" spans="2:9" s="158" customFormat="1" ht="10.5" customHeight="1">
      <c r="B133" s="163"/>
      <c r="C133" s="163" t="s">
        <v>452</v>
      </c>
      <c r="D133" s="163"/>
      <c r="E133" s="164"/>
      <c r="F133" s="165"/>
      <c r="G133" s="165"/>
      <c r="H133" s="165"/>
      <c r="I133" s="162"/>
    </row>
    <row r="134" spans="2:9" s="158" customFormat="1" ht="10.5" customHeight="1">
      <c r="B134" s="163"/>
      <c r="C134" s="163" t="s">
        <v>453</v>
      </c>
      <c r="D134" s="163"/>
      <c r="E134" s="164">
        <v>5</v>
      </c>
      <c r="F134" s="165">
        <v>9</v>
      </c>
      <c r="G134" s="165">
        <v>3</v>
      </c>
      <c r="H134" s="165">
        <v>6</v>
      </c>
      <c r="I134" s="162"/>
    </row>
    <row r="135" spans="2:9" s="158" customFormat="1" ht="10.5" customHeight="1">
      <c r="B135" s="163"/>
      <c r="C135" s="163" t="s">
        <v>454</v>
      </c>
      <c r="D135" s="163"/>
      <c r="E135" s="164">
        <v>67</v>
      </c>
      <c r="F135" s="165">
        <v>168</v>
      </c>
      <c r="G135" s="165">
        <v>86</v>
      </c>
      <c r="H135" s="165">
        <v>82</v>
      </c>
      <c r="I135" s="162"/>
    </row>
    <row r="136" spans="2:9" s="158" customFormat="1" ht="10.5" customHeight="1">
      <c r="B136" s="163"/>
      <c r="C136" s="163" t="s">
        <v>455</v>
      </c>
      <c r="D136" s="163"/>
      <c r="E136" s="164">
        <v>73</v>
      </c>
      <c r="F136" s="165">
        <v>190</v>
      </c>
      <c r="G136" s="165">
        <v>83</v>
      </c>
      <c r="H136" s="165">
        <v>107</v>
      </c>
      <c r="I136" s="162"/>
    </row>
    <row r="137" spans="2:9" s="158" customFormat="1" ht="10.5" customHeight="1">
      <c r="B137" s="163"/>
      <c r="C137" s="163" t="s">
        <v>456</v>
      </c>
      <c r="D137" s="168"/>
      <c r="E137" s="164">
        <v>41</v>
      </c>
      <c r="F137" s="165">
        <v>109</v>
      </c>
      <c r="G137" s="165">
        <v>52</v>
      </c>
      <c r="H137" s="165">
        <v>57</v>
      </c>
      <c r="I137" s="162"/>
    </row>
    <row r="138" spans="2:9" s="158" customFormat="1" ht="10.5" customHeight="1">
      <c r="B138" s="163"/>
      <c r="C138" s="163" t="s">
        <v>457</v>
      </c>
      <c r="D138" s="163"/>
      <c r="E138" s="164">
        <v>3</v>
      </c>
      <c r="F138" s="165">
        <v>6</v>
      </c>
      <c r="G138" s="165">
        <v>3</v>
      </c>
      <c r="H138" s="165">
        <v>3</v>
      </c>
      <c r="I138" s="162"/>
    </row>
    <row r="139" spans="2:9" s="158" customFormat="1" ht="10.5" customHeight="1">
      <c r="B139" s="163"/>
      <c r="C139" s="163" t="s">
        <v>458</v>
      </c>
      <c r="D139" s="163"/>
      <c r="E139" s="164">
        <v>51</v>
      </c>
      <c r="F139" s="165">
        <v>115</v>
      </c>
      <c r="G139" s="165">
        <v>55</v>
      </c>
      <c r="H139" s="165">
        <v>60</v>
      </c>
      <c r="I139" s="162"/>
    </row>
    <row r="140" spans="2:9" s="158" customFormat="1" ht="10.5" customHeight="1">
      <c r="B140" s="163"/>
      <c r="C140" s="163" t="s">
        <v>459</v>
      </c>
      <c r="D140" s="163"/>
      <c r="E140" s="164">
        <v>24</v>
      </c>
      <c r="F140" s="165">
        <v>73</v>
      </c>
      <c r="G140" s="165">
        <v>41</v>
      </c>
      <c r="H140" s="165">
        <v>32</v>
      </c>
      <c r="I140" s="162"/>
    </row>
    <row r="141" spans="2:9" s="158" customFormat="1" ht="10.5" customHeight="1">
      <c r="B141" s="163"/>
      <c r="C141" s="163" t="s">
        <v>460</v>
      </c>
      <c r="D141" s="163"/>
      <c r="E141" s="164">
        <v>31</v>
      </c>
      <c r="F141" s="165">
        <v>59</v>
      </c>
      <c r="G141" s="165">
        <v>29</v>
      </c>
      <c r="H141" s="165">
        <v>30</v>
      </c>
      <c r="I141" s="162"/>
    </row>
    <row r="142" spans="2:9" s="158" customFormat="1" ht="10.5" customHeight="1">
      <c r="B142" s="163"/>
      <c r="C142" s="163" t="s">
        <v>461</v>
      </c>
      <c r="D142" s="163"/>
      <c r="E142" s="164">
        <v>124</v>
      </c>
      <c r="F142" s="165">
        <v>284</v>
      </c>
      <c r="G142" s="165">
        <v>124</v>
      </c>
      <c r="H142" s="165">
        <v>160</v>
      </c>
      <c r="I142" s="162"/>
    </row>
    <row r="143" spans="2:9" s="158" customFormat="1" ht="10.5" customHeight="1">
      <c r="B143" s="163"/>
      <c r="C143" s="163"/>
      <c r="D143" s="163"/>
      <c r="E143" s="166"/>
      <c r="F143" s="167"/>
      <c r="G143" s="167"/>
      <c r="H143" s="167"/>
      <c r="I143" s="162"/>
    </row>
    <row r="144" spans="2:9" s="158" customFormat="1" ht="10.5" customHeight="1">
      <c r="B144" s="163"/>
      <c r="C144" s="163" t="s">
        <v>462</v>
      </c>
      <c r="D144" s="163"/>
      <c r="E144" s="166">
        <f>SUM(E145:E170)</f>
        <v>1526</v>
      </c>
      <c r="F144" s="167">
        <f>SUM(F145:F170)</f>
        <v>3539</v>
      </c>
      <c r="G144" s="167">
        <f>SUM(G145:G170)</f>
        <v>1769</v>
      </c>
      <c r="H144" s="167">
        <f>SUM(H145:H170)</f>
        <v>1770</v>
      </c>
      <c r="I144" s="162"/>
    </row>
    <row r="145" spans="2:9" s="158" customFormat="1" ht="10.5" customHeight="1">
      <c r="B145" s="163"/>
      <c r="C145" s="163" t="s">
        <v>463</v>
      </c>
      <c r="D145" s="163"/>
      <c r="E145" s="164">
        <v>55</v>
      </c>
      <c r="F145" s="165">
        <v>151</v>
      </c>
      <c r="G145" s="165">
        <v>76</v>
      </c>
      <c r="H145" s="165">
        <v>75</v>
      </c>
      <c r="I145" s="162"/>
    </row>
    <row r="146" spans="2:9" s="158" customFormat="1" ht="10.5" customHeight="1">
      <c r="B146" s="163"/>
      <c r="C146" s="163" t="s">
        <v>464</v>
      </c>
      <c r="D146" s="163"/>
      <c r="E146" s="164">
        <v>51</v>
      </c>
      <c r="F146" s="165">
        <v>104</v>
      </c>
      <c r="G146" s="165">
        <v>61</v>
      </c>
      <c r="H146" s="165">
        <v>43</v>
      </c>
      <c r="I146" s="162"/>
    </row>
    <row r="147" spans="2:9" s="158" customFormat="1" ht="10.5" customHeight="1">
      <c r="B147" s="169"/>
      <c r="C147" s="169" t="s">
        <v>465</v>
      </c>
      <c r="D147" s="169"/>
      <c r="E147" s="170">
        <v>53</v>
      </c>
      <c r="F147" s="171">
        <v>128</v>
      </c>
      <c r="G147" s="171">
        <v>59</v>
      </c>
      <c r="H147" s="171">
        <v>69</v>
      </c>
      <c r="I147" s="162"/>
    </row>
    <row r="148" spans="2:9" s="158" customFormat="1" ht="10.5" customHeight="1">
      <c r="B148" s="163"/>
      <c r="C148" s="163" t="s">
        <v>466</v>
      </c>
      <c r="D148" s="163"/>
      <c r="E148" s="164">
        <v>43</v>
      </c>
      <c r="F148" s="165">
        <v>76</v>
      </c>
      <c r="G148" s="165">
        <v>35</v>
      </c>
      <c r="H148" s="165">
        <v>41</v>
      </c>
      <c r="I148" s="162"/>
    </row>
    <row r="149" spans="2:9" s="158" customFormat="1" ht="10.5" customHeight="1">
      <c r="B149" s="163"/>
      <c r="C149" s="163" t="s">
        <v>467</v>
      </c>
      <c r="D149" s="163"/>
      <c r="E149" s="164">
        <v>108</v>
      </c>
      <c r="F149" s="165">
        <v>218</v>
      </c>
      <c r="G149" s="165">
        <v>119</v>
      </c>
      <c r="H149" s="165">
        <v>99</v>
      </c>
      <c r="I149" s="162"/>
    </row>
    <row r="150" spans="2:9" s="158" customFormat="1" ht="10.5" customHeight="1">
      <c r="B150" s="163"/>
      <c r="C150" s="163" t="s">
        <v>468</v>
      </c>
      <c r="D150" s="163"/>
      <c r="E150" s="164">
        <v>98</v>
      </c>
      <c r="F150" s="165">
        <v>249</v>
      </c>
      <c r="G150" s="165">
        <v>124</v>
      </c>
      <c r="H150" s="165">
        <v>125</v>
      </c>
      <c r="I150" s="162"/>
    </row>
    <row r="151" spans="2:9" s="158" customFormat="1" ht="10.5" customHeight="1">
      <c r="B151" s="163"/>
      <c r="C151" s="163" t="s">
        <v>469</v>
      </c>
      <c r="D151" s="163"/>
      <c r="E151" s="164">
        <v>114</v>
      </c>
      <c r="F151" s="165">
        <v>259</v>
      </c>
      <c r="G151" s="165">
        <v>132</v>
      </c>
      <c r="H151" s="165">
        <v>127</v>
      </c>
      <c r="I151" s="162"/>
    </row>
    <row r="152" spans="2:9" s="158" customFormat="1" ht="10.5" customHeight="1">
      <c r="B152" s="163"/>
      <c r="C152" s="163" t="s">
        <v>470</v>
      </c>
      <c r="D152" s="163"/>
      <c r="E152" s="164">
        <v>77</v>
      </c>
      <c r="F152" s="165">
        <v>185</v>
      </c>
      <c r="G152" s="165">
        <v>86</v>
      </c>
      <c r="H152" s="165">
        <v>99</v>
      </c>
      <c r="I152" s="162"/>
    </row>
    <row r="153" spans="2:9" s="158" customFormat="1" ht="10.5" customHeight="1">
      <c r="B153" s="163"/>
      <c r="C153" s="163" t="s">
        <v>471</v>
      </c>
      <c r="D153" s="163"/>
      <c r="E153" s="164">
        <v>107</v>
      </c>
      <c r="F153" s="165">
        <v>256</v>
      </c>
      <c r="G153" s="165">
        <v>122</v>
      </c>
      <c r="H153" s="165">
        <v>134</v>
      </c>
      <c r="I153" s="162"/>
    </row>
    <row r="154" spans="2:9" s="158" customFormat="1" ht="10.5" customHeight="1">
      <c r="B154" s="163"/>
      <c r="C154" s="163" t="s">
        <v>472</v>
      </c>
      <c r="D154" s="163"/>
      <c r="E154" s="164">
        <v>45</v>
      </c>
      <c r="F154" s="165">
        <v>102</v>
      </c>
      <c r="G154" s="165">
        <v>53</v>
      </c>
      <c r="H154" s="165">
        <v>49</v>
      </c>
      <c r="I154" s="162"/>
    </row>
    <row r="155" spans="2:9" s="158" customFormat="1" ht="10.5" customHeight="1">
      <c r="B155" s="163"/>
      <c r="C155" s="163" t="s">
        <v>473</v>
      </c>
      <c r="D155" s="163"/>
      <c r="E155" s="164">
        <v>43</v>
      </c>
      <c r="F155" s="165">
        <v>100</v>
      </c>
      <c r="G155" s="165">
        <v>49</v>
      </c>
      <c r="H155" s="165">
        <v>51</v>
      </c>
      <c r="I155" s="162"/>
    </row>
    <row r="156" spans="2:9" s="158" customFormat="1" ht="10.5" customHeight="1">
      <c r="B156" s="163"/>
      <c r="C156" s="163" t="s">
        <v>474</v>
      </c>
      <c r="D156" s="163"/>
      <c r="E156" s="164">
        <v>48</v>
      </c>
      <c r="F156" s="165">
        <v>90</v>
      </c>
      <c r="G156" s="165">
        <v>50</v>
      </c>
      <c r="H156" s="165">
        <v>40</v>
      </c>
      <c r="I156" s="162"/>
    </row>
    <row r="157" spans="2:9" s="158" customFormat="1" ht="10.5" customHeight="1">
      <c r="B157" s="163"/>
      <c r="C157" s="163" t="s">
        <v>475</v>
      </c>
      <c r="D157" s="163"/>
      <c r="E157" s="164">
        <v>74</v>
      </c>
      <c r="F157" s="165">
        <v>172</v>
      </c>
      <c r="G157" s="165">
        <v>86</v>
      </c>
      <c r="H157" s="165">
        <v>86</v>
      </c>
      <c r="I157" s="162"/>
    </row>
    <row r="158" spans="2:9" s="158" customFormat="1" ht="10.5" customHeight="1">
      <c r="B158" s="163"/>
      <c r="C158" s="163" t="s">
        <v>476</v>
      </c>
      <c r="D158" s="163"/>
      <c r="E158" s="164">
        <v>9</v>
      </c>
      <c r="F158" s="165">
        <v>20</v>
      </c>
      <c r="G158" s="165">
        <v>12</v>
      </c>
      <c r="H158" s="165">
        <v>8</v>
      </c>
      <c r="I158" s="162"/>
    </row>
    <row r="159" spans="2:9" s="158" customFormat="1" ht="10.5" customHeight="1">
      <c r="B159" s="163"/>
      <c r="C159" s="163" t="s">
        <v>477</v>
      </c>
      <c r="D159" s="163"/>
      <c r="E159" s="164">
        <v>49</v>
      </c>
      <c r="F159" s="165">
        <v>120</v>
      </c>
      <c r="G159" s="165">
        <v>45</v>
      </c>
      <c r="H159" s="165">
        <v>75</v>
      </c>
      <c r="I159" s="162"/>
    </row>
    <row r="160" spans="2:9" s="158" customFormat="1" ht="10.5" customHeight="1">
      <c r="B160" s="163"/>
      <c r="C160" s="163" t="s">
        <v>478</v>
      </c>
      <c r="D160" s="163"/>
      <c r="E160" s="164">
        <v>3</v>
      </c>
      <c r="F160" s="165">
        <v>11</v>
      </c>
      <c r="G160" s="165">
        <v>6</v>
      </c>
      <c r="H160" s="165">
        <v>5</v>
      </c>
      <c r="I160" s="162"/>
    </row>
    <row r="161" spans="2:9" s="158" customFormat="1" ht="10.5" customHeight="1">
      <c r="B161" s="163"/>
      <c r="C161" s="163" t="s">
        <v>479</v>
      </c>
      <c r="D161" s="163"/>
      <c r="E161" s="164"/>
      <c r="F161" s="165"/>
      <c r="G161" s="165"/>
      <c r="H161" s="165"/>
      <c r="I161" s="162"/>
    </row>
    <row r="162" spans="2:9" s="158" customFormat="1" ht="10.5" customHeight="1">
      <c r="B162" s="163"/>
      <c r="C162" s="163" t="s">
        <v>480</v>
      </c>
      <c r="D162" s="163"/>
      <c r="E162" s="164">
        <v>9</v>
      </c>
      <c r="F162" s="165">
        <v>73</v>
      </c>
      <c r="G162" s="165">
        <v>42</v>
      </c>
      <c r="H162" s="165">
        <v>31</v>
      </c>
      <c r="I162" s="162"/>
    </row>
    <row r="163" spans="2:9" s="158" customFormat="1" ht="10.5" customHeight="1">
      <c r="B163" s="163"/>
      <c r="C163" s="163" t="s">
        <v>481</v>
      </c>
      <c r="D163" s="163"/>
      <c r="E163" s="164"/>
      <c r="F163" s="165"/>
      <c r="G163" s="165"/>
      <c r="H163" s="165"/>
      <c r="I163" s="162"/>
    </row>
    <row r="164" spans="2:9" s="158" customFormat="1" ht="10.5" customHeight="1">
      <c r="B164" s="163"/>
      <c r="C164" s="163" t="s">
        <v>482</v>
      </c>
      <c r="D164" s="163"/>
      <c r="E164" s="164"/>
      <c r="F164" s="165"/>
      <c r="G164" s="165"/>
      <c r="H164" s="165"/>
      <c r="I164" s="162"/>
    </row>
    <row r="165" spans="2:9" s="158" customFormat="1" ht="10.5" customHeight="1">
      <c r="B165" s="163"/>
      <c r="C165" s="163" t="s">
        <v>483</v>
      </c>
      <c r="D165" s="163"/>
      <c r="E165" s="164">
        <v>26</v>
      </c>
      <c r="F165" s="165">
        <v>72</v>
      </c>
      <c r="G165" s="165">
        <v>30</v>
      </c>
      <c r="H165" s="165">
        <v>42</v>
      </c>
      <c r="I165" s="162"/>
    </row>
    <row r="166" spans="2:9" s="158" customFormat="1" ht="10.5" customHeight="1">
      <c r="B166" s="163"/>
      <c r="C166" s="163" t="s">
        <v>484</v>
      </c>
      <c r="D166" s="168"/>
      <c r="E166" s="164">
        <v>115</v>
      </c>
      <c r="F166" s="165">
        <v>283</v>
      </c>
      <c r="G166" s="165">
        <v>137</v>
      </c>
      <c r="H166" s="165">
        <v>146</v>
      </c>
      <c r="I166" s="162"/>
    </row>
    <row r="167" spans="2:9" s="158" customFormat="1" ht="10.5" customHeight="1">
      <c r="B167" s="163"/>
      <c r="C167" s="163" t="s">
        <v>485</v>
      </c>
      <c r="D167" s="168"/>
      <c r="E167" s="164">
        <v>101</v>
      </c>
      <c r="F167" s="165">
        <v>184</v>
      </c>
      <c r="G167" s="165">
        <v>95</v>
      </c>
      <c r="H167" s="165">
        <v>89</v>
      </c>
      <c r="I167" s="162"/>
    </row>
    <row r="168" spans="2:9" s="158" customFormat="1" ht="10.5" customHeight="1">
      <c r="B168" s="163"/>
      <c r="C168" s="163" t="s">
        <v>486</v>
      </c>
      <c r="D168" s="168"/>
      <c r="E168" s="164">
        <v>64</v>
      </c>
      <c r="F168" s="165">
        <v>167</v>
      </c>
      <c r="G168" s="165">
        <v>83</v>
      </c>
      <c r="H168" s="165">
        <v>84</v>
      </c>
      <c r="I168" s="162"/>
    </row>
    <row r="169" spans="2:9" s="158" customFormat="1" ht="10.5" customHeight="1">
      <c r="B169" s="163"/>
      <c r="C169" s="163" t="s">
        <v>487</v>
      </c>
      <c r="D169" s="163"/>
      <c r="E169" s="164">
        <v>155</v>
      </c>
      <c r="F169" s="165">
        <v>356</v>
      </c>
      <c r="G169" s="165">
        <v>178</v>
      </c>
      <c r="H169" s="165">
        <v>178</v>
      </c>
      <c r="I169" s="162"/>
    </row>
    <row r="170" spans="2:9" s="158" customFormat="1" ht="10.5" customHeight="1">
      <c r="B170" s="163"/>
      <c r="C170" s="163" t="s">
        <v>488</v>
      </c>
      <c r="D170" s="163"/>
      <c r="E170" s="164">
        <v>79</v>
      </c>
      <c r="F170" s="165">
        <v>163</v>
      </c>
      <c r="G170" s="165">
        <v>89</v>
      </c>
      <c r="H170" s="165">
        <v>74</v>
      </c>
      <c r="I170" s="162"/>
    </row>
    <row r="171" spans="2:9" s="158" customFormat="1" ht="10.5" customHeight="1">
      <c r="B171" s="163"/>
      <c r="C171" s="163"/>
      <c r="D171" s="163"/>
      <c r="E171" s="166"/>
      <c r="F171" s="167"/>
      <c r="G171" s="167"/>
      <c r="H171" s="167"/>
      <c r="I171" s="162"/>
    </row>
    <row r="172" spans="2:9" s="158" customFormat="1" ht="10.5" customHeight="1">
      <c r="B172" s="163"/>
      <c r="C172" s="163" t="s">
        <v>489</v>
      </c>
      <c r="D172" s="163"/>
      <c r="E172" s="166">
        <f>SUM(E173:E184)</f>
        <v>95</v>
      </c>
      <c r="F172" s="167">
        <f>SUM(F173:F184)</f>
        <v>246</v>
      </c>
      <c r="G172" s="167">
        <f>SUM(G173:G184)</f>
        <v>131</v>
      </c>
      <c r="H172" s="167">
        <f>SUM(H173:H184)</f>
        <v>115</v>
      </c>
      <c r="I172" s="162"/>
    </row>
    <row r="173" spans="2:9" s="158" customFormat="1" ht="10.5" customHeight="1">
      <c r="B173" s="163"/>
      <c r="C173" s="163" t="s">
        <v>490</v>
      </c>
      <c r="D173" s="163"/>
      <c r="E173" s="164">
        <v>13</v>
      </c>
      <c r="F173" s="165">
        <v>36</v>
      </c>
      <c r="G173" s="165">
        <v>19</v>
      </c>
      <c r="H173" s="165">
        <v>17</v>
      </c>
      <c r="I173" s="162"/>
    </row>
    <row r="174" spans="2:9" s="158" customFormat="1" ht="10.5" customHeight="1">
      <c r="B174" s="163"/>
      <c r="C174" s="163" t="s">
        <v>491</v>
      </c>
      <c r="D174" s="163"/>
      <c r="E174" s="164">
        <v>8</v>
      </c>
      <c r="F174" s="165">
        <v>27</v>
      </c>
      <c r="G174" s="165">
        <v>17</v>
      </c>
      <c r="H174" s="165">
        <v>10</v>
      </c>
      <c r="I174" s="162"/>
    </row>
    <row r="175" spans="2:9" s="158" customFormat="1" ht="10.5" customHeight="1">
      <c r="B175" s="163"/>
      <c r="C175" s="163" t="s">
        <v>492</v>
      </c>
      <c r="D175" s="163"/>
      <c r="E175" s="164"/>
      <c r="F175" s="165"/>
      <c r="G175" s="165"/>
      <c r="H175" s="165"/>
      <c r="I175" s="162"/>
    </row>
    <row r="176" spans="2:9" s="158" customFormat="1" ht="10.5" customHeight="1">
      <c r="B176" s="163"/>
      <c r="C176" s="163" t="s">
        <v>493</v>
      </c>
      <c r="D176" s="163"/>
      <c r="E176" s="164">
        <v>10</v>
      </c>
      <c r="F176" s="165">
        <v>27</v>
      </c>
      <c r="G176" s="165">
        <v>13</v>
      </c>
      <c r="H176" s="165">
        <v>14</v>
      </c>
      <c r="I176" s="162"/>
    </row>
    <row r="177" spans="2:9" s="158" customFormat="1" ht="10.5" customHeight="1">
      <c r="B177" s="163"/>
      <c r="C177" s="163" t="s">
        <v>494</v>
      </c>
      <c r="D177" s="163"/>
      <c r="E177" s="164">
        <v>9</v>
      </c>
      <c r="F177" s="165">
        <v>25</v>
      </c>
      <c r="G177" s="165">
        <v>10</v>
      </c>
      <c r="H177" s="165">
        <v>15</v>
      </c>
      <c r="I177" s="162"/>
    </row>
    <row r="178" spans="2:9" s="158" customFormat="1" ht="10.5" customHeight="1">
      <c r="B178" s="163"/>
      <c r="C178" s="163" t="s">
        <v>495</v>
      </c>
      <c r="D178" s="163"/>
      <c r="E178" s="164">
        <v>6</v>
      </c>
      <c r="F178" s="165">
        <v>17</v>
      </c>
      <c r="G178" s="165">
        <v>8</v>
      </c>
      <c r="H178" s="165">
        <v>9</v>
      </c>
      <c r="I178" s="162"/>
    </row>
    <row r="179" spans="2:9" s="158" customFormat="1" ht="10.5" customHeight="1">
      <c r="B179" s="163"/>
      <c r="C179" s="163" t="s">
        <v>496</v>
      </c>
      <c r="D179" s="163"/>
      <c r="E179" s="164">
        <v>11</v>
      </c>
      <c r="F179" s="165">
        <v>17</v>
      </c>
      <c r="G179" s="165">
        <v>9</v>
      </c>
      <c r="H179" s="165">
        <v>8</v>
      </c>
      <c r="I179" s="162"/>
    </row>
    <row r="180" spans="2:9" s="158" customFormat="1" ht="10.5" customHeight="1">
      <c r="B180" s="163"/>
      <c r="C180" s="163" t="s">
        <v>497</v>
      </c>
      <c r="D180" s="163"/>
      <c r="E180" s="164">
        <v>4</v>
      </c>
      <c r="F180" s="165">
        <v>6</v>
      </c>
      <c r="G180" s="165">
        <v>4</v>
      </c>
      <c r="H180" s="165">
        <v>2</v>
      </c>
      <c r="I180" s="162"/>
    </row>
    <row r="181" spans="2:9" s="158" customFormat="1" ht="10.5" customHeight="1">
      <c r="B181" s="163"/>
      <c r="C181" s="163" t="s">
        <v>498</v>
      </c>
      <c r="D181" s="163"/>
      <c r="E181" s="164">
        <v>8</v>
      </c>
      <c r="F181" s="165">
        <v>19</v>
      </c>
      <c r="G181" s="165">
        <v>13</v>
      </c>
      <c r="H181" s="165">
        <v>6</v>
      </c>
      <c r="I181" s="162"/>
    </row>
    <row r="182" spans="2:9" s="158" customFormat="1" ht="10.5" customHeight="1">
      <c r="B182" s="163"/>
      <c r="C182" s="163" t="s">
        <v>499</v>
      </c>
      <c r="D182" s="163"/>
      <c r="E182" s="164"/>
      <c r="F182" s="165"/>
      <c r="G182" s="165"/>
      <c r="H182" s="165"/>
      <c r="I182" s="162"/>
    </row>
    <row r="183" spans="2:9" s="158" customFormat="1" ht="10.5" customHeight="1">
      <c r="B183" s="163"/>
      <c r="C183" s="163" t="s">
        <v>500</v>
      </c>
      <c r="D183" s="163"/>
      <c r="E183" s="164">
        <v>11</v>
      </c>
      <c r="F183" s="165">
        <v>24</v>
      </c>
      <c r="G183" s="165">
        <v>12</v>
      </c>
      <c r="H183" s="165">
        <v>12</v>
      </c>
      <c r="I183" s="162"/>
    </row>
    <row r="184" spans="2:9" s="158" customFormat="1" ht="10.5" customHeight="1">
      <c r="B184" s="163"/>
      <c r="C184" s="163" t="s">
        <v>501</v>
      </c>
      <c r="D184" s="163"/>
      <c r="E184" s="164">
        <v>15</v>
      </c>
      <c r="F184" s="165">
        <v>48</v>
      </c>
      <c r="G184" s="165">
        <v>26</v>
      </c>
      <c r="H184" s="165">
        <v>22</v>
      </c>
      <c r="I184" s="162"/>
    </row>
    <row r="185" spans="2:9" s="158" customFormat="1" ht="10.5" customHeight="1">
      <c r="B185" s="163"/>
      <c r="C185" s="163"/>
      <c r="D185" s="163"/>
      <c r="E185" s="166"/>
      <c r="F185" s="167"/>
      <c r="G185" s="167"/>
      <c r="H185" s="167"/>
      <c r="I185" s="162"/>
    </row>
    <row r="186" spans="2:9" s="158" customFormat="1" ht="10.5" customHeight="1">
      <c r="B186" s="163"/>
      <c r="C186" s="163" t="s">
        <v>502</v>
      </c>
      <c r="D186" s="168"/>
      <c r="E186" s="166">
        <f>SUM(E187:E191)</f>
        <v>152</v>
      </c>
      <c r="F186" s="167">
        <f>SUM(F187:F191)</f>
        <v>384</v>
      </c>
      <c r="G186" s="167">
        <f>SUM(G187:G191)</f>
        <v>162</v>
      </c>
      <c r="H186" s="167">
        <f>SUM(H187:H191)</f>
        <v>222</v>
      </c>
      <c r="I186" s="162"/>
    </row>
    <row r="187" spans="2:9" s="158" customFormat="1" ht="10.5" customHeight="1">
      <c r="B187" s="163"/>
      <c r="C187" s="163" t="s">
        <v>503</v>
      </c>
      <c r="D187" s="163"/>
      <c r="E187" s="164">
        <v>17</v>
      </c>
      <c r="F187" s="165">
        <v>41</v>
      </c>
      <c r="G187" s="165">
        <v>21</v>
      </c>
      <c r="H187" s="165">
        <v>20</v>
      </c>
      <c r="I187" s="162"/>
    </row>
    <row r="188" spans="2:9" s="158" customFormat="1" ht="10.5" customHeight="1">
      <c r="B188" s="163"/>
      <c r="C188" s="163" t="s">
        <v>504</v>
      </c>
      <c r="D188" s="163"/>
      <c r="E188" s="164">
        <v>120</v>
      </c>
      <c r="F188" s="165">
        <v>302</v>
      </c>
      <c r="G188" s="165">
        <v>124</v>
      </c>
      <c r="H188" s="165">
        <v>178</v>
      </c>
      <c r="I188" s="162"/>
    </row>
    <row r="189" spans="2:9" s="158" customFormat="1" ht="10.5" customHeight="1">
      <c r="B189" s="163"/>
      <c r="C189" s="163" t="s">
        <v>505</v>
      </c>
      <c r="D189" s="163"/>
      <c r="E189" s="164">
        <v>5</v>
      </c>
      <c r="F189" s="165">
        <v>16</v>
      </c>
      <c r="G189" s="165">
        <v>6</v>
      </c>
      <c r="H189" s="165">
        <v>10</v>
      </c>
      <c r="I189" s="162"/>
    </row>
    <row r="190" spans="2:9" s="158" customFormat="1" ht="10.5" customHeight="1">
      <c r="B190" s="163"/>
      <c r="C190" s="163" t="s">
        <v>506</v>
      </c>
      <c r="D190" s="163"/>
      <c r="E190" s="164">
        <v>7</v>
      </c>
      <c r="F190" s="165">
        <v>18</v>
      </c>
      <c r="G190" s="165">
        <v>9</v>
      </c>
      <c r="H190" s="165">
        <v>9</v>
      </c>
      <c r="I190" s="162"/>
    </row>
    <row r="191" spans="2:9" s="158" customFormat="1" ht="10.5" customHeight="1">
      <c r="B191" s="163"/>
      <c r="C191" s="163" t="s">
        <v>507</v>
      </c>
      <c r="D191" s="163"/>
      <c r="E191" s="164">
        <v>3</v>
      </c>
      <c r="F191" s="165">
        <v>7</v>
      </c>
      <c r="G191" s="165">
        <v>2</v>
      </c>
      <c r="H191" s="165">
        <v>5</v>
      </c>
      <c r="I191" s="162"/>
    </row>
    <row r="192" spans="2:9" s="158" customFormat="1" ht="10.5" customHeight="1">
      <c r="B192" s="163"/>
      <c r="C192" s="163"/>
      <c r="D192" s="163"/>
      <c r="E192" s="166"/>
      <c r="F192" s="167"/>
      <c r="G192" s="167"/>
      <c r="H192" s="167"/>
      <c r="I192" s="162"/>
    </row>
    <row r="193" spans="2:9" s="158" customFormat="1" ht="10.5" customHeight="1">
      <c r="B193" s="163"/>
      <c r="C193" s="163" t="s">
        <v>508</v>
      </c>
      <c r="D193" s="163"/>
      <c r="E193" s="166">
        <f>SUM(E194:E205)</f>
        <v>88</v>
      </c>
      <c r="F193" s="167">
        <f>SUM(F194:F205)</f>
        <v>253</v>
      </c>
      <c r="G193" s="167">
        <f>SUM(G194:G205)</f>
        <v>115</v>
      </c>
      <c r="H193" s="167">
        <f>SUM(H194:H205)</f>
        <v>138</v>
      </c>
      <c r="I193" s="162"/>
    </row>
    <row r="194" spans="2:9" s="158" customFormat="1" ht="10.5" customHeight="1">
      <c r="B194" s="163"/>
      <c r="C194" s="163" t="s">
        <v>509</v>
      </c>
      <c r="D194" s="163"/>
      <c r="E194" s="164">
        <v>7</v>
      </c>
      <c r="F194" s="165">
        <v>23</v>
      </c>
      <c r="G194" s="165">
        <v>13</v>
      </c>
      <c r="H194" s="165">
        <v>10</v>
      </c>
      <c r="I194" s="162"/>
    </row>
    <row r="195" spans="2:9" s="158" customFormat="1" ht="10.5" customHeight="1">
      <c r="B195" s="163"/>
      <c r="C195" s="163" t="s">
        <v>510</v>
      </c>
      <c r="D195" s="163"/>
      <c r="E195" s="164">
        <v>9</v>
      </c>
      <c r="F195" s="165">
        <v>22</v>
      </c>
      <c r="G195" s="165">
        <v>9</v>
      </c>
      <c r="H195" s="165">
        <v>13</v>
      </c>
      <c r="I195" s="162"/>
    </row>
    <row r="196" spans="2:9" s="158" customFormat="1" ht="10.5" customHeight="1">
      <c r="B196" s="163"/>
      <c r="C196" s="163" t="s">
        <v>511</v>
      </c>
      <c r="D196" s="163"/>
      <c r="E196" s="164">
        <v>17</v>
      </c>
      <c r="F196" s="165">
        <v>46</v>
      </c>
      <c r="G196" s="165">
        <v>22</v>
      </c>
      <c r="H196" s="165">
        <v>24</v>
      </c>
      <c r="I196" s="162"/>
    </row>
    <row r="197" spans="2:9" s="158" customFormat="1" ht="10.5" customHeight="1">
      <c r="B197" s="163"/>
      <c r="C197" s="163" t="s">
        <v>512</v>
      </c>
      <c r="D197" s="163"/>
      <c r="E197" s="164">
        <v>6</v>
      </c>
      <c r="F197" s="165">
        <v>21</v>
      </c>
      <c r="G197" s="165">
        <v>8</v>
      </c>
      <c r="H197" s="165">
        <v>13</v>
      </c>
      <c r="I197" s="162"/>
    </row>
    <row r="198" spans="2:9" s="158" customFormat="1" ht="10.5" customHeight="1">
      <c r="B198" s="163"/>
      <c r="C198" s="163" t="s">
        <v>513</v>
      </c>
      <c r="D198" s="163"/>
      <c r="E198" s="164">
        <v>14</v>
      </c>
      <c r="F198" s="165">
        <v>35</v>
      </c>
      <c r="G198" s="165">
        <v>18</v>
      </c>
      <c r="H198" s="165">
        <v>17</v>
      </c>
      <c r="I198" s="162"/>
    </row>
    <row r="199" spans="2:9" s="158" customFormat="1" ht="10.5" customHeight="1">
      <c r="B199" s="163"/>
      <c r="C199" s="163" t="s">
        <v>514</v>
      </c>
      <c r="D199" s="163"/>
      <c r="E199" s="164"/>
      <c r="F199" s="165"/>
      <c r="G199" s="165"/>
      <c r="H199" s="165"/>
      <c r="I199" s="162"/>
    </row>
    <row r="200" spans="2:9" s="158" customFormat="1" ht="10.5" customHeight="1">
      <c r="B200" s="163"/>
      <c r="C200" s="163" t="s">
        <v>515</v>
      </c>
      <c r="D200" s="163"/>
      <c r="E200" s="164">
        <v>8</v>
      </c>
      <c r="F200" s="165">
        <v>26</v>
      </c>
      <c r="G200" s="165">
        <v>11</v>
      </c>
      <c r="H200" s="165">
        <v>15</v>
      </c>
      <c r="I200" s="162"/>
    </row>
    <row r="201" spans="2:9" s="158" customFormat="1" ht="10.5" customHeight="1">
      <c r="B201" s="163"/>
      <c r="C201" s="163" t="s">
        <v>516</v>
      </c>
      <c r="D201" s="163"/>
      <c r="E201" s="164">
        <v>5</v>
      </c>
      <c r="F201" s="165">
        <v>12</v>
      </c>
      <c r="G201" s="165">
        <v>4</v>
      </c>
      <c r="H201" s="165">
        <v>8</v>
      </c>
      <c r="I201" s="162"/>
    </row>
    <row r="202" spans="2:9" s="158" customFormat="1" ht="10.5" customHeight="1">
      <c r="B202" s="163"/>
      <c r="C202" s="163" t="s">
        <v>517</v>
      </c>
      <c r="D202" s="163"/>
      <c r="E202" s="164">
        <v>4</v>
      </c>
      <c r="F202" s="165">
        <v>15</v>
      </c>
      <c r="G202" s="165">
        <v>6</v>
      </c>
      <c r="H202" s="165">
        <v>9</v>
      </c>
      <c r="I202" s="162"/>
    </row>
    <row r="203" spans="2:9" s="158" customFormat="1" ht="10.5" customHeight="1">
      <c r="B203" s="163"/>
      <c r="C203" s="163" t="s">
        <v>518</v>
      </c>
      <c r="D203" s="163"/>
      <c r="E203" s="164">
        <v>5</v>
      </c>
      <c r="F203" s="165">
        <v>16</v>
      </c>
      <c r="G203" s="165">
        <v>7</v>
      </c>
      <c r="H203" s="165">
        <v>9</v>
      </c>
      <c r="I203" s="162"/>
    </row>
    <row r="204" spans="2:9" s="158" customFormat="1" ht="10.5" customHeight="1">
      <c r="B204" s="163"/>
      <c r="C204" s="163" t="s">
        <v>519</v>
      </c>
      <c r="D204" s="163"/>
      <c r="E204" s="164">
        <v>4</v>
      </c>
      <c r="F204" s="165">
        <v>5</v>
      </c>
      <c r="G204" s="165">
        <v>2</v>
      </c>
      <c r="H204" s="165">
        <v>3</v>
      </c>
      <c r="I204" s="162"/>
    </row>
    <row r="205" spans="2:9" s="158" customFormat="1" ht="10.5" customHeight="1">
      <c r="B205" s="163"/>
      <c r="C205" s="163" t="s">
        <v>520</v>
      </c>
      <c r="D205" s="163"/>
      <c r="E205" s="164">
        <v>9</v>
      </c>
      <c r="F205" s="165">
        <v>32</v>
      </c>
      <c r="G205" s="165">
        <v>15</v>
      </c>
      <c r="H205" s="165">
        <v>17</v>
      </c>
      <c r="I205" s="162"/>
    </row>
    <row r="206" spans="2:9" s="158" customFormat="1" ht="10.5" customHeight="1">
      <c r="B206" s="163"/>
      <c r="C206" s="163"/>
      <c r="D206" s="163"/>
      <c r="E206" s="166"/>
      <c r="F206" s="167"/>
      <c r="G206" s="167"/>
      <c r="H206" s="167"/>
      <c r="I206" s="162"/>
    </row>
    <row r="207" spans="2:9" s="158" customFormat="1" ht="10.5" customHeight="1">
      <c r="B207" s="163"/>
      <c r="C207" s="163" t="s">
        <v>521</v>
      </c>
      <c r="D207" s="163"/>
      <c r="E207" s="166">
        <f>SUM(E208:E216)</f>
        <v>160</v>
      </c>
      <c r="F207" s="167">
        <f>SUM(F208:F216)</f>
        <v>367</v>
      </c>
      <c r="G207" s="167">
        <f>SUM(G208:G216)</f>
        <v>164</v>
      </c>
      <c r="H207" s="167">
        <f>SUM(H208:H216)</f>
        <v>203</v>
      </c>
      <c r="I207" s="162"/>
    </row>
    <row r="208" spans="2:9" s="158" customFormat="1" ht="10.5" customHeight="1">
      <c r="B208" s="163"/>
      <c r="C208" s="163" t="s">
        <v>522</v>
      </c>
      <c r="D208" s="163"/>
      <c r="E208" s="164">
        <v>16</v>
      </c>
      <c r="F208" s="165">
        <v>43</v>
      </c>
      <c r="G208" s="165">
        <v>19</v>
      </c>
      <c r="H208" s="165">
        <v>24</v>
      </c>
      <c r="I208" s="162"/>
    </row>
    <row r="209" spans="2:9" s="158" customFormat="1" ht="10.5" customHeight="1">
      <c r="B209" s="163"/>
      <c r="C209" s="163" t="s">
        <v>523</v>
      </c>
      <c r="D209" s="163"/>
      <c r="E209" s="164">
        <v>5</v>
      </c>
      <c r="F209" s="165">
        <v>9</v>
      </c>
      <c r="G209" s="165">
        <v>5</v>
      </c>
      <c r="H209" s="165">
        <v>4</v>
      </c>
      <c r="I209" s="162"/>
    </row>
    <row r="210" spans="2:9" s="158" customFormat="1" ht="10.5" customHeight="1">
      <c r="B210" s="163"/>
      <c r="C210" s="163" t="s">
        <v>524</v>
      </c>
      <c r="D210" s="163"/>
      <c r="E210" s="164"/>
      <c r="F210" s="165"/>
      <c r="G210" s="165"/>
      <c r="H210" s="165"/>
      <c r="I210" s="162"/>
    </row>
    <row r="211" spans="2:9" s="158" customFormat="1" ht="10.5" customHeight="1">
      <c r="B211" s="163"/>
      <c r="C211" s="163" t="s">
        <v>525</v>
      </c>
      <c r="D211" s="163"/>
      <c r="E211" s="164">
        <v>5</v>
      </c>
      <c r="F211" s="165">
        <v>10</v>
      </c>
      <c r="G211" s="165">
        <v>4</v>
      </c>
      <c r="H211" s="165">
        <v>6</v>
      </c>
      <c r="I211" s="162"/>
    </row>
    <row r="212" spans="2:9" s="158" customFormat="1" ht="10.5" customHeight="1">
      <c r="B212" s="163"/>
      <c r="C212" s="163" t="s">
        <v>526</v>
      </c>
      <c r="D212" s="163"/>
      <c r="E212" s="164"/>
      <c r="F212" s="165"/>
      <c r="G212" s="165"/>
      <c r="H212" s="165"/>
      <c r="I212" s="162"/>
    </row>
    <row r="213" spans="2:9" s="158" customFormat="1" ht="10.5" customHeight="1">
      <c r="B213" s="163"/>
      <c r="C213" s="163" t="s">
        <v>527</v>
      </c>
      <c r="D213" s="168"/>
      <c r="E213" s="164">
        <v>7</v>
      </c>
      <c r="F213" s="165">
        <v>14</v>
      </c>
      <c r="G213" s="165">
        <v>7</v>
      </c>
      <c r="H213" s="165">
        <v>7</v>
      </c>
      <c r="I213" s="162"/>
    </row>
    <row r="214" spans="2:9" s="158" customFormat="1" ht="10.5" customHeight="1">
      <c r="B214" s="163"/>
      <c r="C214" s="163" t="s">
        <v>528</v>
      </c>
      <c r="D214" s="163"/>
      <c r="E214" s="164"/>
      <c r="F214" s="165"/>
      <c r="G214" s="165"/>
      <c r="H214" s="165"/>
      <c r="I214" s="162"/>
    </row>
    <row r="215" spans="2:9" s="158" customFormat="1" ht="10.5" customHeight="1">
      <c r="B215" s="163"/>
      <c r="C215" s="163" t="s">
        <v>529</v>
      </c>
      <c r="D215" s="163"/>
      <c r="E215" s="164">
        <v>6</v>
      </c>
      <c r="F215" s="165">
        <v>14</v>
      </c>
      <c r="G215" s="165">
        <v>6</v>
      </c>
      <c r="H215" s="165">
        <v>8</v>
      </c>
      <c r="I215" s="162"/>
    </row>
    <row r="216" spans="2:9" s="158" customFormat="1" ht="10.5" customHeight="1">
      <c r="B216" s="163"/>
      <c r="C216" s="163" t="s">
        <v>530</v>
      </c>
      <c r="D216" s="163"/>
      <c r="E216" s="164">
        <v>121</v>
      </c>
      <c r="F216" s="165">
        <v>277</v>
      </c>
      <c r="G216" s="165">
        <v>123</v>
      </c>
      <c r="H216" s="165">
        <v>154</v>
      </c>
      <c r="I216" s="162"/>
    </row>
    <row r="217" spans="2:9" s="158" customFormat="1" ht="10.5" customHeight="1">
      <c r="B217" s="163"/>
      <c r="C217" s="163"/>
      <c r="D217" s="163"/>
      <c r="E217" s="165"/>
      <c r="F217" s="165"/>
      <c r="G217" s="165"/>
      <c r="H217" s="165"/>
      <c r="I217" s="162"/>
    </row>
    <row r="218" spans="2:9" s="158" customFormat="1" ht="10.5" customHeight="1">
      <c r="B218" s="169"/>
      <c r="C218" s="169"/>
      <c r="D218" s="169"/>
      <c r="E218" s="171"/>
      <c r="F218" s="171"/>
      <c r="G218" s="171"/>
      <c r="H218" s="171"/>
      <c r="I218" s="162"/>
    </row>
    <row r="219" spans="2:9" s="158" customFormat="1" ht="10.5" customHeight="1">
      <c r="B219" s="163"/>
      <c r="C219" s="163" t="s">
        <v>531</v>
      </c>
      <c r="D219" s="163"/>
      <c r="E219" s="166">
        <f>SUM(E220:E222)</f>
        <v>16</v>
      </c>
      <c r="F219" s="167">
        <f>SUM(F220:F222)</f>
        <v>47</v>
      </c>
      <c r="G219" s="167">
        <f>SUM(G220:G222)</f>
        <v>23</v>
      </c>
      <c r="H219" s="167">
        <f>SUM(H220:H222)</f>
        <v>24</v>
      </c>
      <c r="I219" s="162"/>
    </row>
    <row r="220" spans="2:9" s="158" customFormat="1" ht="10.5" customHeight="1">
      <c r="B220" s="163"/>
      <c r="C220" s="163" t="s">
        <v>532</v>
      </c>
      <c r="D220" s="163"/>
      <c r="E220" s="164">
        <v>11</v>
      </c>
      <c r="F220" s="165">
        <v>31</v>
      </c>
      <c r="G220" s="165">
        <v>14</v>
      </c>
      <c r="H220" s="165">
        <v>17</v>
      </c>
      <c r="I220" s="162"/>
    </row>
    <row r="221" spans="2:9" s="158" customFormat="1" ht="10.5" customHeight="1">
      <c r="B221" s="163"/>
      <c r="C221" s="163" t="s">
        <v>533</v>
      </c>
      <c r="D221" s="163"/>
      <c r="E221" s="164">
        <v>5</v>
      </c>
      <c r="F221" s="165">
        <v>16</v>
      </c>
      <c r="G221" s="165">
        <v>9</v>
      </c>
      <c r="H221" s="165">
        <v>7</v>
      </c>
      <c r="I221" s="162"/>
    </row>
    <row r="222" spans="2:9" s="158" customFormat="1" ht="10.5" customHeight="1">
      <c r="B222" s="163"/>
      <c r="C222" s="163" t="s">
        <v>534</v>
      </c>
      <c r="D222" s="163"/>
      <c r="E222" s="164"/>
      <c r="F222" s="165"/>
      <c r="G222" s="165"/>
      <c r="H222" s="165"/>
      <c r="I222" s="162"/>
    </row>
    <row r="223" spans="2:9" s="158" customFormat="1" ht="10.5" customHeight="1">
      <c r="B223" s="163"/>
      <c r="C223" s="163"/>
      <c r="D223" s="163"/>
      <c r="E223" s="166"/>
      <c r="F223" s="167"/>
      <c r="G223" s="167"/>
      <c r="H223" s="167"/>
      <c r="I223" s="162"/>
    </row>
    <row r="224" spans="2:9" s="158" customFormat="1" ht="10.5" customHeight="1">
      <c r="B224" s="163"/>
      <c r="C224" s="163" t="s">
        <v>535</v>
      </c>
      <c r="D224" s="163"/>
      <c r="E224" s="166">
        <f>SUM(E225:E248)</f>
        <v>1682</v>
      </c>
      <c r="F224" s="167">
        <f>SUM(F225:F248)</f>
        <v>3330</v>
      </c>
      <c r="G224" s="167">
        <f>SUM(G225:G248)</f>
        <v>1668</v>
      </c>
      <c r="H224" s="167">
        <f>SUM(H225:H248)</f>
        <v>1662</v>
      </c>
      <c r="I224" s="162"/>
    </row>
    <row r="225" spans="2:9" s="158" customFormat="1" ht="10.5" customHeight="1">
      <c r="B225" s="163"/>
      <c r="C225" s="163" t="s">
        <v>536</v>
      </c>
      <c r="D225" s="163"/>
      <c r="E225" s="164">
        <v>5</v>
      </c>
      <c r="F225" s="165">
        <v>10</v>
      </c>
      <c r="G225" s="165">
        <v>6</v>
      </c>
      <c r="H225" s="165">
        <v>4</v>
      </c>
      <c r="I225" s="162"/>
    </row>
    <row r="226" spans="2:9" s="158" customFormat="1" ht="10.5" customHeight="1">
      <c r="B226" s="163"/>
      <c r="C226" s="163" t="s">
        <v>537</v>
      </c>
      <c r="D226" s="163"/>
      <c r="E226" s="164">
        <v>43</v>
      </c>
      <c r="F226" s="165">
        <v>77</v>
      </c>
      <c r="G226" s="165">
        <v>39</v>
      </c>
      <c r="H226" s="165">
        <v>38</v>
      </c>
      <c r="I226" s="162"/>
    </row>
    <row r="227" spans="2:9" s="158" customFormat="1" ht="10.5" customHeight="1">
      <c r="B227" s="163"/>
      <c r="C227" s="163" t="s">
        <v>538</v>
      </c>
      <c r="D227" s="163"/>
      <c r="E227" s="164">
        <v>4</v>
      </c>
      <c r="F227" s="165">
        <v>10</v>
      </c>
      <c r="G227" s="165">
        <v>6</v>
      </c>
      <c r="H227" s="165">
        <v>4</v>
      </c>
      <c r="I227" s="162"/>
    </row>
    <row r="228" spans="2:9" s="158" customFormat="1" ht="10.5" customHeight="1">
      <c r="B228" s="163"/>
      <c r="C228" s="163" t="s">
        <v>539</v>
      </c>
      <c r="D228" s="163"/>
      <c r="E228" s="164">
        <v>37</v>
      </c>
      <c r="F228" s="165">
        <v>59</v>
      </c>
      <c r="G228" s="165">
        <v>37</v>
      </c>
      <c r="H228" s="165">
        <v>22</v>
      </c>
      <c r="I228" s="162"/>
    </row>
    <row r="229" spans="2:9" s="158" customFormat="1" ht="10.5" customHeight="1">
      <c r="B229" s="163"/>
      <c r="C229" s="163" t="s">
        <v>540</v>
      </c>
      <c r="D229" s="163"/>
      <c r="E229" s="164">
        <v>14</v>
      </c>
      <c r="F229" s="165">
        <v>48</v>
      </c>
      <c r="G229" s="165">
        <v>21</v>
      </c>
      <c r="H229" s="165">
        <v>27</v>
      </c>
      <c r="I229" s="162"/>
    </row>
    <row r="230" spans="2:9" s="158" customFormat="1" ht="10.5" customHeight="1">
      <c r="B230" s="163"/>
      <c r="C230" s="163" t="s">
        <v>541</v>
      </c>
      <c r="D230" s="163"/>
      <c r="E230" s="164">
        <v>14</v>
      </c>
      <c r="F230" s="165">
        <v>31</v>
      </c>
      <c r="G230" s="165">
        <v>16</v>
      </c>
      <c r="H230" s="165">
        <v>15</v>
      </c>
      <c r="I230" s="162"/>
    </row>
    <row r="231" spans="2:9" s="158" customFormat="1" ht="10.5" customHeight="1">
      <c r="B231" s="163"/>
      <c r="C231" s="163" t="s">
        <v>542</v>
      </c>
      <c r="D231" s="163"/>
      <c r="E231" s="164">
        <v>16</v>
      </c>
      <c r="F231" s="165">
        <v>40</v>
      </c>
      <c r="G231" s="165">
        <v>22</v>
      </c>
      <c r="H231" s="165">
        <v>18</v>
      </c>
      <c r="I231" s="162"/>
    </row>
    <row r="232" spans="2:9" s="158" customFormat="1" ht="10.5" customHeight="1">
      <c r="B232" s="163"/>
      <c r="C232" s="163" t="s">
        <v>543</v>
      </c>
      <c r="D232" s="163"/>
      <c r="E232" s="164">
        <v>10</v>
      </c>
      <c r="F232" s="165">
        <v>29</v>
      </c>
      <c r="G232" s="165">
        <v>13</v>
      </c>
      <c r="H232" s="165">
        <v>16</v>
      </c>
      <c r="I232" s="162"/>
    </row>
    <row r="233" spans="2:9" s="158" customFormat="1" ht="10.5" customHeight="1">
      <c r="B233" s="163"/>
      <c r="C233" s="163" t="s">
        <v>544</v>
      </c>
      <c r="D233" s="163"/>
      <c r="E233" s="164">
        <v>33</v>
      </c>
      <c r="F233" s="165">
        <v>95</v>
      </c>
      <c r="G233" s="165">
        <v>49</v>
      </c>
      <c r="H233" s="165">
        <v>46</v>
      </c>
      <c r="I233" s="162"/>
    </row>
    <row r="234" spans="2:9" s="158" customFormat="1" ht="10.5" customHeight="1">
      <c r="B234" s="163"/>
      <c r="C234" s="163" t="s">
        <v>545</v>
      </c>
      <c r="D234" s="163"/>
      <c r="E234" s="164">
        <v>29</v>
      </c>
      <c r="F234" s="165">
        <v>41</v>
      </c>
      <c r="G234" s="165">
        <v>25</v>
      </c>
      <c r="H234" s="165">
        <v>16</v>
      </c>
      <c r="I234" s="162"/>
    </row>
    <row r="235" spans="2:9" s="158" customFormat="1" ht="10.5" customHeight="1">
      <c r="B235" s="163"/>
      <c r="C235" s="163" t="s">
        <v>546</v>
      </c>
      <c r="D235" s="163"/>
      <c r="E235" s="164">
        <v>63</v>
      </c>
      <c r="F235" s="165">
        <v>130</v>
      </c>
      <c r="G235" s="165">
        <v>71</v>
      </c>
      <c r="H235" s="165">
        <v>59</v>
      </c>
      <c r="I235" s="162"/>
    </row>
    <row r="236" spans="2:9" s="158" customFormat="1" ht="10.5" customHeight="1">
      <c r="B236" s="163"/>
      <c r="C236" s="163" t="s">
        <v>547</v>
      </c>
      <c r="D236" s="163"/>
      <c r="E236" s="164"/>
      <c r="F236" s="165"/>
      <c r="G236" s="165"/>
      <c r="H236" s="165"/>
      <c r="I236" s="162"/>
    </row>
    <row r="237" spans="2:9" s="158" customFormat="1" ht="10.5" customHeight="1">
      <c r="B237" s="163"/>
      <c r="C237" s="163" t="s">
        <v>548</v>
      </c>
      <c r="D237" s="163"/>
      <c r="E237" s="164">
        <v>45</v>
      </c>
      <c r="F237" s="165">
        <v>100</v>
      </c>
      <c r="G237" s="165">
        <v>53</v>
      </c>
      <c r="H237" s="165">
        <v>47</v>
      </c>
      <c r="I237" s="162"/>
    </row>
    <row r="238" spans="2:9" s="158" customFormat="1" ht="10.5" customHeight="1">
      <c r="B238" s="163"/>
      <c r="C238" s="163" t="s">
        <v>549</v>
      </c>
      <c r="D238" s="163"/>
      <c r="E238" s="164">
        <v>348</v>
      </c>
      <c r="F238" s="165">
        <v>602</v>
      </c>
      <c r="G238" s="165">
        <v>281</v>
      </c>
      <c r="H238" s="165">
        <v>321</v>
      </c>
      <c r="I238" s="162"/>
    </row>
    <row r="239" spans="2:9" s="158" customFormat="1" ht="10.5" customHeight="1">
      <c r="B239" s="163"/>
      <c r="C239" s="163" t="s">
        <v>550</v>
      </c>
      <c r="D239" s="163"/>
      <c r="E239" s="164">
        <v>333</v>
      </c>
      <c r="F239" s="165">
        <v>658</v>
      </c>
      <c r="G239" s="165">
        <v>298</v>
      </c>
      <c r="H239" s="165">
        <v>360</v>
      </c>
      <c r="I239" s="162"/>
    </row>
    <row r="240" spans="2:9" s="158" customFormat="1" ht="10.5" customHeight="1">
      <c r="B240" s="163"/>
      <c r="C240" s="163" t="s">
        <v>551</v>
      </c>
      <c r="D240" s="163"/>
      <c r="E240" s="164">
        <v>4</v>
      </c>
      <c r="F240" s="165">
        <v>14</v>
      </c>
      <c r="G240" s="165">
        <v>6</v>
      </c>
      <c r="H240" s="165">
        <v>8</v>
      </c>
      <c r="I240" s="162"/>
    </row>
    <row r="241" spans="2:9" s="158" customFormat="1" ht="10.5" customHeight="1">
      <c r="B241" s="163"/>
      <c r="C241" s="163" t="s">
        <v>552</v>
      </c>
      <c r="D241" s="163"/>
      <c r="E241" s="164"/>
      <c r="F241" s="165"/>
      <c r="G241" s="165"/>
      <c r="H241" s="165"/>
      <c r="I241" s="162"/>
    </row>
    <row r="242" spans="2:9" s="158" customFormat="1" ht="10.5" customHeight="1">
      <c r="B242" s="163"/>
      <c r="C242" s="163" t="s">
        <v>553</v>
      </c>
      <c r="D242" s="163"/>
      <c r="E242" s="164">
        <v>13</v>
      </c>
      <c r="F242" s="165">
        <v>30</v>
      </c>
      <c r="G242" s="165">
        <v>17</v>
      </c>
      <c r="H242" s="165">
        <v>13</v>
      </c>
      <c r="I242" s="162"/>
    </row>
    <row r="243" spans="2:9" s="158" customFormat="1" ht="10.5" customHeight="1">
      <c r="B243" s="163"/>
      <c r="C243" s="163" t="s">
        <v>554</v>
      </c>
      <c r="D243" s="163"/>
      <c r="E243" s="164"/>
      <c r="F243" s="165"/>
      <c r="G243" s="165"/>
      <c r="H243" s="165"/>
      <c r="I243" s="162"/>
    </row>
    <row r="244" spans="2:9" s="158" customFormat="1" ht="10.5" customHeight="1">
      <c r="B244" s="163"/>
      <c r="C244" s="163" t="s">
        <v>555</v>
      </c>
      <c r="D244" s="163"/>
      <c r="E244" s="164">
        <v>3</v>
      </c>
      <c r="F244" s="165">
        <v>6</v>
      </c>
      <c r="G244" s="165">
        <v>3</v>
      </c>
      <c r="H244" s="165">
        <v>3</v>
      </c>
      <c r="I244" s="162"/>
    </row>
    <row r="245" spans="2:9" s="158" customFormat="1" ht="10.5" customHeight="1">
      <c r="B245" s="163"/>
      <c r="C245" s="163" t="s">
        <v>556</v>
      </c>
      <c r="D245" s="163"/>
      <c r="E245" s="164">
        <v>7</v>
      </c>
      <c r="F245" s="165">
        <v>11</v>
      </c>
      <c r="G245" s="165">
        <v>5</v>
      </c>
      <c r="H245" s="165">
        <v>6</v>
      </c>
      <c r="I245" s="162"/>
    </row>
    <row r="246" spans="2:9" s="158" customFormat="1" ht="10.5" customHeight="1">
      <c r="B246" s="163"/>
      <c r="C246" s="163" t="s">
        <v>557</v>
      </c>
      <c r="D246" s="163"/>
      <c r="E246" s="164">
        <v>42</v>
      </c>
      <c r="F246" s="165">
        <v>96</v>
      </c>
      <c r="G246" s="165">
        <v>46</v>
      </c>
      <c r="H246" s="165">
        <v>50</v>
      </c>
      <c r="I246" s="162"/>
    </row>
    <row r="247" spans="2:9" s="158" customFormat="1" ht="10.5" customHeight="1">
      <c r="B247" s="163"/>
      <c r="C247" s="163" t="s">
        <v>558</v>
      </c>
      <c r="D247" s="163"/>
      <c r="E247" s="164">
        <v>264</v>
      </c>
      <c r="F247" s="165">
        <v>547</v>
      </c>
      <c r="G247" s="165">
        <v>291</v>
      </c>
      <c r="H247" s="165">
        <v>256</v>
      </c>
      <c r="I247" s="162"/>
    </row>
    <row r="248" spans="2:9" s="158" customFormat="1" ht="10.5" customHeight="1">
      <c r="B248" s="163"/>
      <c r="C248" s="163" t="s">
        <v>559</v>
      </c>
      <c r="D248" s="163"/>
      <c r="E248" s="164">
        <v>355</v>
      </c>
      <c r="F248" s="165">
        <v>696</v>
      </c>
      <c r="G248" s="165">
        <v>363</v>
      </c>
      <c r="H248" s="165">
        <v>333</v>
      </c>
      <c r="I248" s="162"/>
    </row>
    <row r="249" spans="2:9" s="158" customFormat="1" ht="10.5" customHeight="1">
      <c r="B249" s="163"/>
      <c r="C249" s="163"/>
      <c r="D249" s="163"/>
      <c r="E249" s="166"/>
      <c r="F249" s="167"/>
      <c r="G249" s="167"/>
      <c r="H249" s="167"/>
      <c r="I249" s="162"/>
    </row>
    <row r="250" spans="2:9" s="158" customFormat="1" ht="10.5" customHeight="1">
      <c r="B250" s="163"/>
      <c r="C250" s="163" t="s">
        <v>560</v>
      </c>
      <c r="D250" s="163"/>
      <c r="E250" s="166">
        <f>SUM(E251:E265)</f>
        <v>1009</v>
      </c>
      <c r="F250" s="167">
        <f>SUM(F251:F265)</f>
        <v>1952</v>
      </c>
      <c r="G250" s="167">
        <f>SUM(G251:G265)</f>
        <v>985</v>
      </c>
      <c r="H250" s="167">
        <f>SUM(H251:H265)</f>
        <v>967</v>
      </c>
      <c r="I250" s="162"/>
    </row>
    <row r="251" spans="2:9" s="158" customFormat="1" ht="10.5" customHeight="1">
      <c r="B251" s="163"/>
      <c r="C251" s="163" t="s">
        <v>561</v>
      </c>
      <c r="D251" s="163"/>
      <c r="E251" s="164">
        <v>233</v>
      </c>
      <c r="F251" s="165">
        <v>554</v>
      </c>
      <c r="G251" s="165">
        <v>260</v>
      </c>
      <c r="H251" s="165">
        <v>294</v>
      </c>
      <c r="I251" s="162"/>
    </row>
    <row r="252" spans="2:9" s="158" customFormat="1" ht="10.5" customHeight="1">
      <c r="B252" s="163"/>
      <c r="C252" s="163" t="s">
        <v>562</v>
      </c>
      <c r="D252" s="163"/>
      <c r="E252" s="164">
        <v>32</v>
      </c>
      <c r="F252" s="165">
        <v>68</v>
      </c>
      <c r="G252" s="165">
        <v>26</v>
      </c>
      <c r="H252" s="165">
        <v>42</v>
      </c>
      <c r="I252" s="162"/>
    </row>
    <row r="253" spans="2:9" s="158" customFormat="1" ht="10.5" customHeight="1">
      <c r="B253" s="163"/>
      <c r="C253" s="163" t="s">
        <v>563</v>
      </c>
      <c r="D253" s="163"/>
      <c r="E253" s="164">
        <v>69</v>
      </c>
      <c r="F253" s="165">
        <v>126</v>
      </c>
      <c r="G253" s="165">
        <v>69</v>
      </c>
      <c r="H253" s="165">
        <v>57</v>
      </c>
      <c r="I253" s="162"/>
    </row>
    <row r="254" spans="2:9" s="158" customFormat="1" ht="10.5" customHeight="1">
      <c r="B254" s="163"/>
      <c r="C254" s="163" t="s">
        <v>564</v>
      </c>
      <c r="D254" s="163"/>
      <c r="E254" s="164">
        <v>5</v>
      </c>
      <c r="F254" s="165">
        <v>11</v>
      </c>
      <c r="G254" s="165">
        <v>5</v>
      </c>
      <c r="H254" s="165">
        <v>6</v>
      </c>
      <c r="I254" s="162"/>
    </row>
    <row r="255" spans="2:9" s="158" customFormat="1" ht="10.5" customHeight="1">
      <c r="B255" s="163"/>
      <c r="C255" s="163" t="s">
        <v>565</v>
      </c>
      <c r="D255" s="163"/>
      <c r="E255" s="164">
        <v>30</v>
      </c>
      <c r="F255" s="165">
        <v>35</v>
      </c>
      <c r="G255" s="165">
        <v>27</v>
      </c>
      <c r="H255" s="165">
        <v>8</v>
      </c>
      <c r="I255" s="162"/>
    </row>
    <row r="256" spans="2:9" s="158" customFormat="1" ht="10.5" customHeight="1">
      <c r="B256" s="163"/>
      <c r="C256" s="163" t="s">
        <v>566</v>
      </c>
      <c r="D256" s="163"/>
      <c r="E256" s="164">
        <v>33</v>
      </c>
      <c r="F256" s="165">
        <v>76</v>
      </c>
      <c r="G256" s="165">
        <v>38</v>
      </c>
      <c r="H256" s="165">
        <v>38</v>
      </c>
      <c r="I256" s="162"/>
    </row>
    <row r="257" spans="2:9" s="158" customFormat="1" ht="10.5" customHeight="1">
      <c r="B257" s="163"/>
      <c r="C257" s="163" t="s">
        <v>567</v>
      </c>
      <c r="D257" s="163"/>
      <c r="E257" s="164">
        <v>15</v>
      </c>
      <c r="F257" s="165">
        <v>31</v>
      </c>
      <c r="G257" s="165">
        <v>19</v>
      </c>
      <c r="H257" s="165">
        <v>12</v>
      </c>
      <c r="I257" s="162"/>
    </row>
    <row r="258" spans="2:9" s="158" customFormat="1" ht="10.5" customHeight="1">
      <c r="B258" s="163"/>
      <c r="C258" s="163" t="s">
        <v>568</v>
      </c>
      <c r="D258" s="163"/>
      <c r="E258" s="164">
        <v>14</v>
      </c>
      <c r="F258" s="165">
        <v>32</v>
      </c>
      <c r="G258" s="165">
        <v>13</v>
      </c>
      <c r="H258" s="165">
        <v>19</v>
      </c>
      <c r="I258" s="162"/>
    </row>
    <row r="259" spans="2:9" s="158" customFormat="1" ht="10.5" customHeight="1">
      <c r="B259" s="163"/>
      <c r="C259" s="163" t="s">
        <v>569</v>
      </c>
      <c r="D259" s="163"/>
      <c r="E259" s="164">
        <v>3</v>
      </c>
      <c r="F259" s="165">
        <v>15</v>
      </c>
      <c r="G259" s="165">
        <v>8</v>
      </c>
      <c r="H259" s="165">
        <v>7</v>
      </c>
      <c r="I259" s="162"/>
    </row>
    <row r="260" spans="2:9" s="158" customFormat="1" ht="10.5" customHeight="1">
      <c r="B260" s="163"/>
      <c r="C260" s="163" t="s">
        <v>570</v>
      </c>
      <c r="D260" s="163"/>
      <c r="E260" s="164">
        <v>14</v>
      </c>
      <c r="F260" s="165">
        <v>46</v>
      </c>
      <c r="G260" s="165">
        <v>23</v>
      </c>
      <c r="H260" s="165">
        <v>23</v>
      </c>
      <c r="I260" s="162"/>
    </row>
    <row r="261" spans="2:9" s="158" customFormat="1" ht="10.5" customHeight="1">
      <c r="B261" s="163"/>
      <c r="C261" s="163" t="s">
        <v>571</v>
      </c>
      <c r="D261" s="163"/>
      <c r="E261" s="164"/>
      <c r="F261" s="165"/>
      <c r="G261" s="165"/>
      <c r="H261" s="165"/>
      <c r="I261" s="162"/>
    </row>
    <row r="262" spans="2:9" s="158" customFormat="1" ht="10.5" customHeight="1">
      <c r="B262" s="163"/>
      <c r="C262" s="163" t="s">
        <v>572</v>
      </c>
      <c r="D262" s="163"/>
      <c r="E262" s="164">
        <v>7</v>
      </c>
      <c r="F262" s="165">
        <v>17</v>
      </c>
      <c r="G262" s="165">
        <v>8</v>
      </c>
      <c r="H262" s="165">
        <v>9</v>
      </c>
      <c r="I262" s="162"/>
    </row>
    <row r="263" spans="2:9" s="158" customFormat="1" ht="10.5" customHeight="1">
      <c r="B263" s="163"/>
      <c r="C263" s="163" t="s">
        <v>573</v>
      </c>
      <c r="D263" s="168"/>
      <c r="E263" s="164"/>
      <c r="F263" s="165"/>
      <c r="G263" s="165"/>
      <c r="H263" s="165"/>
      <c r="I263" s="162"/>
    </row>
    <row r="264" spans="2:9" s="158" customFormat="1" ht="10.5" customHeight="1">
      <c r="B264" s="163"/>
      <c r="C264" s="163" t="s">
        <v>574</v>
      </c>
      <c r="D264" s="168"/>
      <c r="E264" s="164">
        <v>209</v>
      </c>
      <c r="F264" s="165">
        <v>346</v>
      </c>
      <c r="G264" s="165">
        <v>163</v>
      </c>
      <c r="H264" s="165">
        <v>183</v>
      </c>
      <c r="I264" s="162"/>
    </row>
    <row r="265" spans="2:9" s="158" customFormat="1" ht="10.5" customHeight="1">
      <c r="B265" s="163"/>
      <c r="C265" s="163" t="s">
        <v>575</v>
      </c>
      <c r="D265" s="168"/>
      <c r="E265" s="164">
        <v>345</v>
      </c>
      <c r="F265" s="165">
        <v>595</v>
      </c>
      <c r="G265" s="165">
        <v>326</v>
      </c>
      <c r="H265" s="165">
        <v>269</v>
      </c>
      <c r="I265" s="162"/>
    </row>
    <row r="266" spans="2:9" s="158" customFormat="1" ht="10.5" customHeight="1">
      <c r="B266" s="163"/>
      <c r="C266" s="163"/>
      <c r="D266" s="163"/>
      <c r="E266" s="166"/>
      <c r="F266" s="167"/>
      <c r="G266" s="167"/>
      <c r="H266" s="167"/>
      <c r="I266" s="162"/>
    </row>
    <row r="267" spans="2:9" s="158" customFormat="1" ht="10.5" customHeight="1">
      <c r="B267" s="163"/>
      <c r="C267" s="163" t="s">
        <v>576</v>
      </c>
      <c r="D267" s="163"/>
      <c r="E267" s="166">
        <f>SUM(E268:E278)</f>
        <v>803</v>
      </c>
      <c r="F267" s="167">
        <f>SUM(F268:F278)</f>
        <v>1455</v>
      </c>
      <c r="G267" s="167">
        <f>SUM(G268:G278)</f>
        <v>769</v>
      </c>
      <c r="H267" s="167">
        <f>SUM(H268:H278)</f>
        <v>686</v>
      </c>
      <c r="I267" s="162"/>
    </row>
    <row r="268" spans="2:9" s="158" customFormat="1" ht="10.5" customHeight="1">
      <c r="B268" s="163"/>
      <c r="C268" s="163" t="s">
        <v>577</v>
      </c>
      <c r="D268" s="163"/>
      <c r="E268" s="164">
        <v>76</v>
      </c>
      <c r="F268" s="165">
        <v>151</v>
      </c>
      <c r="G268" s="165">
        <v>78</v>
      </c>
      <c r="H268" s="165">
        <v>73</v>
      </c>
      <c r="I268" s="162"/>
    </row>
    <row r="269" spans="2:9" s="158" customFormat="1" ht="10.5" customHeight="1">
      <c r="B269" s="163"/>
      <c r="C269" s="163" t="s">
        <v>578</v>
      </c>
      <c r="D269" s="163"/>
      <c r="E269" s="164"/>
      <c r="F269" s="165"/>
      <c r="G269" s="165"/>
      <c r="H269" s="165"/>
      <c r="I269" s="162"/>
    </row>
    <row r="270" spans="2:9" s="158" customFormat="1" ht="10.5" customHeight="1">
      <c r="B270" s="163"/>
      <c r="C270" s="163" t="s">
        <v>579</v>
      </c>
      <c r="D270" s="163"/>
      <c r="E270" s="164">
        <v>33</v>
      </c>
      <c r="F270" s="165">
        <v>68</v>
      </c>
      <c r="G270" s="165">
        <v>34</v>
      </c>
      <c r="H270" s="165">
        <v>34</v>
      </c>
      <c r="I270" s="162"/>
    </row>
    <row r="271" spans="2:9" s="158" customFormat="1" ht="10.5" customHeight="1">
      <c r="B271" s="163"/>
      <c r="C271" s="163" t="s">
        <v>580</v>
      </c>
      <c r="D271" s="163"/>
      <c r="E271" s="164">
        <v>18</v>
      </c>
      <c r="F271" s="165">
        <v>33</v>
      </c>
      <c r="G271" s="165">
        <v>15</v>
      </c>
      <c r="H271" s="165">
        <v>18</v>
      </c>
      <c r="I271" s="162"/>
    </row>
    <row r="272" spans="2:9" s="158" customFormat="1" ht="10.5" customHeight="1">
      <c r="B272" s="163"/>
      <c r="C272" s="163" t="s">
        <v>581</v>
      </c>
      <c r="D272" s="163"/>
      <c r="E272" s="164">
        <v>3</v>
      </c>
      <c r="F272" s="165">
        <v>7</v>
      </c>
      <c r="G272" s="165">
        <v>4</v>
      </c>
      <c r="H272" s="165">
        <v>3</v>
      </c>
      <c r="I272" s="162"/>
    </row>
    <row r="273" spans="2:9" s="158" customFormat="1" ht="10.5" customHeight="1">
      <c r="B273" s="163"/>
      <c r="C273" s="163" t="s">
        <v>582</v>
      </c>
      <c r="D273" s="163"/>
      <c r="E273" s="164">
        <v>25</v>
      </c>
      <c r="F273" s="165">
        <v>114</v>
      </c>
      <c r="G273" s="165">
        <v>40</v>
      </c>
      <c r="H273" s="165">
        <v>74</v>
      </c>
      <c r="I273" s="162"/>
    </row>
    <row r="274" spans="2:9" s="158" customFormat="1" ht="10.5" customHeight="1">
      <c r="B274" s="163"/>
      <c r="C274" s="163" t="s">
        <v>583</v>
      </c>
      <c r="D274" s="163"/>
      <c r="E274" s="164">
        <v>28</v>
      </c>
      <c r="F274" s="165">
        <v>44</v>
      </c>
      <c r="G274" s="165">
        <v>30</v>
      </c>
      <c r="H274" s="165">
        <v>14</v>
      </c>
      <c r="I274" s="162"/>
    </row>
    <row r="275" spans="2:9" s="158" customFormat="1" ht="10.5" customHeight="1">
      <c r="B275" s="163"/>
      <c r="C275" s="163" t="s">
        <v>584</v>
      </c>
      <c r="D275" s="163"/>
      <c r="E275" s="164">
        <v>11</v>
      </c>
      <c r="F275" s="165">
        <v>28</v>
      </c>
      <c r="G275" s="165">
        <v>16</v>
      </c>
      <c r="H275" s="165">
        <v>12</v>
      </c>
      <c r="I275" s="162"/>
    </row>
    <row r="276" spans="2:9" s="158" customFormat="1" ht="10.5" customHeight="1">
      <c r="B276" s="163"/>
      <c r="C276" s="163" t="s">
        <v>585</v>
      </c>
      <c r="D276" s="163"/>
      <c r="E276" s="164">
        <v>168</v>
      </c>
      <c r="F276" s="165">
        <v>263</v>
      </c>
      <c r="G276" s="165">
        <v>149</v>
      </c>
      <c r="H276" s="165">
        <v>114</v>
      </c>
      <c r="I276" s="162"/>
    </row>
    <row r="277" spans="2:9" s="158" customFormat="1" ht="10.5" customHeight="1">
      <c r="B277" s="163"/>
      <c r="C277" s="163" t="s">
        <v>586</v>
      </c>
      <c r="D277" s="163"/>
      <c r="E277" s="164">
        <v>285</v>
      </c>
      <c r="F277" s="165">
        <v>450</v>
      </c>
      <c r="G277" s="165">
        <v>247</v>
      </c>
      <c r="H277" s="165">
        <v>203</v>
      </c>
      <c r="I277" s="162"/>
    </row>
    <row r="278" spans="2:9" s="158" customFormat="1" ht="10.5" customHeight="1">
      <c r="B278" s="163"/>
      <c r="C278" s="163" t="s">
        <v>587</v>
      </c>
      <c r="D278" s="163"/>
      <c r="E278" s="164">
        <v>156</v>
      </c>
      <c r="F278" s="165">
        <v>297</v>
      </c>
      <c r="G278" s="165">
        <v>156</v>
      </c>
      <c r="H278" s="165">
        <v>141</v>
      </c>
      <c r="I278" s="162"/>
    </row>
    <row r="279" spans="2:9" s="158" customFormat="1" ht="10.5" customHeight="1">
      <c r="B279" s="163"/>
      <c r="C279" s="163"/>
      <c r="D279" s="163"/>
      <c r="E279" s="166"/>
      <c r="F279" s="167"/>
      <c r="G279" s="167"/>
      <c r="H279" s="167"/>
      <c r="I279" s="162"/>
    </row>
    <row r="280" spans="2:9" s="158" customFormat="1" ht="10.5" customHeight="1">
      <c r="B280" s="163"/>
      <c r="C280" s="163" t="s">
        <v>588</v>
      </c>
      <c r="D280" s="163"/>
      <c r="E280" s="166">
        <f>SUM(E281:E290)</f>
        <v>888</v>
      </c>
      <c r="F280" s="167">
        <f>SUM(F281:F290)</f>
        <v>2120</v>
      </c>
      <c r="G280" s="167">
        <f>SUM(G281:G290)</f>
        <v>1072</v>
      </c>
      <c r="H280" s="167">
        <f>SUM(H281:H290)</f>
        <v>1048</v>
      </c>
      <c r="I280" s="162"/>
    </row>
    <row r="281" spans="2:9" s="158" customFormat="1" ht="10.5" customHeight="1">
      <c r="B281" s="163"/>
      <c r="C281" s="163" t="s">
        <v>589</v>
      </c>
      <c r="D281" s="163"/>
      <c r="E281" s="164">
        <v>140</v>
      </c>
      <c r="F281" s="165">
        <v>288</v>
      </c>
      <c r="G281" s="165">
        <v>133</v>
      </c>
      <c r="H281" s="165">
        <v>155</v>
      </c>
      <c r="I281" s="162"/>
    </row>
    <row r="282" spans="2:9" s="158" customFormat="1" ht="10.5" customHeight="1">
      <c r="B282" s="163"/>
      <c r="C282" s="163" t="s">
        <v>590</v>
      </c>
      <c r="D282" s="163"/>
      <c r="E282" s="164">
        <v>171</v>
      </c>
      <c r="F282" s="165">
        <v>276</v>
      </c>
      <c r="G282" s="165">
        <v>148</v>
      </c>
      <c r="H282" s="165">
        <v>128</v>
      </c>
      <c r="I282" s="162"/>
    </row>
    <row r="283" spans="2:9" s="158" customFormat="1" ht="10.5" customHeight="1">
      <c r="B283" s="163"/>
      <c r="C283" s="163" t="s">
        <v>591</v>
      </c>
      <c r="D283" s="163"/>
      <c r="E283" s="164">
        <v>92</v>
      </c>
      <c r="F283" s="165">
        <v>174</v>
      </c>
      <c r="G283" s="165">
        <v>86</v>
      </c>
      <c r="H283" s="165">
        <v>88</v>
      </c>
      <c r="I283" s="162"/>
    </row>
    <row r="284" spans="2:9" s="158" customFormat="1" ht="10.5" customHeight="1">
      <c r="B284" s="163"/>
      <c r="C284" s="163" t="s">
        <v>592</v>
      </c>
      <c r="D284" s="163"/>
      <c r="E284" s="164">
        <v>229</v>
      </c>
      <c r="F284" s="165">
        <v>382</v>
      </c>
      <c r="G284" s="165">
        <v>218</v>
      </c>
      <c r="H284" s="165">
        <v>164</v>
      </c>
      <c r="I284" s="162"/>
    </row>
    <row r="285" spans="2:9" s="158" customFormat="1" ht="10.5" customHeight="1">
      <c r="B285" s="163"/>
      <c r="C285" s="163" t="s">
        <v>593</v>
      </c>
      <c r="D285" s="163"/>
      <c r="E285" s="164">
        <v>90</v>
      </c>
      <c r="F285" s="165">
        <v>341</v>
      </c>
      <c r="G285" s="165">
        <v>222</v>
      </c>
      <c r="H285" s="165">
        <v>119</v>
      </c>
      <c r="I285" s="162"/>
    </row>
    <row r="286" spans="2:9" s="158" customFormat="1" ht="10.5" customHeight="1">
      <c r="B286" s="163"/>
      <c r="C286" s="163" t="s">
        <v>594</v>
      </c>
      <c r="D286" s="163"/>
      <c r="E286" s="164">
        <v>42</v>
      </c>
      <c r="F286" s="165">
        <v>88</v>
      </c>
      <c r="G286" s="165">
        <v>36</v>
      </c>
      <c r="H286" s="165">
        <v>52</v>
      </c>
      <c r="I286" s="162"/>
    </row>
    <row r="287" spans="2:9" s="158" customFormat="1" ht="10.5" customHeight="1">
      <c r="B287" s="163"/>
      <c r="C287" s="163" t="s">
        <v>595</v>
      </c>
      <c r="D287" s="163"/>
      <c r="E287" s="164">
        <v>20</v>
      </c>
      <c r="F287" s="165">
        <v>145</v>
      </c>
      <c r="G287" s="165">
        <v>42</v>
      </c>
      <c r="H287" s="165">
        <v>103</v>
      </c>
      <c r="I287" s="162"/>
    </row>
    <row r="288" spans="2:9" s="158" customFormat="1" ht="10.5" customHeight="1">
      <c r="B288" s="163"/>
      <c r="C288" s="163" t="s">
        <v>596</v>
      </c>
      <c r="D288" s="163"/>
      <c r="E288" s="164">
        <v>4</v>
      </c>
      <c r="F288" s="165">
        <v>14</v>
      </c>
      <c r="G288" s="165">
        <v>5</v>
      </c>
      <c r="H288" s="165">
        <v>9</v>
      </c>
      <c r="I288" s="162"/>
    </row>
    <row r="289" spans="2:9" s="158" customFormat="1" ht="10.5" customHeight="1">
      <c r="B289" s="169"/>
      <c r="C289" s="169" t="s">
        <v>597</v>
      </c>
      <c r="D289" s="169"/>
      <c r="E289" s="170">
        <v>51</v>
      </c>
      <c r="F289" s="171">
        <v>117</v>
      </c>
      <c r="G289" s="171">
        <v>66</v>
      </c>
      <c r="H289" s="171">
        <v>51</v>
      </c>
      <c r="I289" s="162"/>
    </row>
    <row r="290" spans="2:9" s="158" customFormat="1" ht="10.5" customHeight="1">
      <c r="B290" s="163"/>
      <c r="C290" s="163" t="s">
        <v>598</v>
      </c>
      <c r="D290" s="163"/>
      <c r="E290" s="164">
        <v>49</v>
      </c>
      <c r="F290" s="165">
        <v>295</v>
      </c>
      <c r="G290" s="165">
        <v>116</v>
      </c>
      <c r="H290" s="165">
        <v>179</v>
      </c>
      <c r="I290" s="162"/>
    </row>
    <row r="291" spans="2:9" s="158" customFormat="1" ht="10.5" customHeight="1">
      <c r="B291" s="163"/>
      <c r="C291" s="163"/>
      <c r="D291" s="163"/>
      <c r="E291" s="166"/>
      <c r="F291" s="167"/>
      <c r="G291" s="167"/>
      <c r="H291" s="167"/>
      <c r="I291" s="162"/>
    </row>
    <row r="292" spans="2:9" s="158" customFormat="1" ht="10.5" customHeight="1">
      <c r="B292" s="163"/>
      <c r="C292" s="163" t="s">
        <v>599</v>
      </c>
      <c r="D292" s="163"/>
      <c r="E292" s="166">
        <f>SUM(E293:E301)</f>
        <v>1620</v>
      </c>
      <c r="F292" s="167">
        <f>SUM(F293:F301)</f>
        <v>3628</v>
      </c>
      <c r="G292" s="167">
        <f>SUM(G293:G301)</f>
        <v>1756</v>
      </c>
      <c r="H292" s="167">
        <f>SUM(H293:H301)</f>
        <v>1872</v>
      </c>
      <c r="I292" s="162"/>
    </row>
    <row r="293" spans="2:9" s="158" customFormat="1" ht="10.5" customHeight="1">
      <c r="B293" s="163"/>
      <c r="C293" s="163" t="s">
        <v>600</v>
      </c>
      <c r="D293" s="163"/>
      <c r="E293" s="164">
        <v>134</v>
      </c>
      <c r="F293" s="165">
        <v>258</v>
      </c>
      <c r="G293" s="165">
        <v>122</v>
      </c>
      <c r="H293" s="165">
        <v>136</v>
      </c>
      <c r="I293" s="162"/>
    </row>
    <row r="294" spans="2:9" s="158" customFormat="1" ht="10.5" customHeight="1">
      <c r="B294" s="163"/>
      <c r="C294" s="163" t="s">
        <v>601</v>
      </c>
      <c r="D294" s="163"/>
      <c r="E294" s="164">
        <v>241</v>
      </c>
      <c r="F294" s="165">
        <v>563</v>
      </c>
      <c r="G294" s="165">
        <v>262</v>
      </c>
      <c r="H294" s="165">
        <v>301</v>
      </c>
      <c r="I294" s="162"/>
    </row>
    <row r="295" spans="2:9" s="158" customFormat="1" ht="10.5" customHeight="1">
      <c r="B295" s="163"/>
      <c r="C295" s="163" t="s">
        <v>602</v>
      </c>
      <c r="D295" s="163"/>
      <c r="E295" s="164">
        <v>95</v>
      </c>
      <c r="F295" s="165">
        <v>205</v>
      </c>
      <c r="G295" s="165">
        <v>111</v>
      </c>
      <c r="H295" s="165">
        <v>94</v>
      </c>
      <c r="I295" s="162"/>
    </row>
    <row r="296" spans="2:9" s="158" customFormat="1" ht="10.5" customHeight="1">
      <c r="B296" s="163"/>
      <c r="C296" s="163" t="s">
        <v>603</v>
      </c>
      <c r="D296" s="163"/>
      <c r="E296" s="164">
        <v>217</v>
      </c>
      <c r="F296" s="165">
        <v>538</v>
      </c>
      <c r="G296" s="165">
        <v>268</v>
      </c>
      <c r="H296" s="165">
        <v>270</v>
      </c>
      <c r="I296" s="162"/>
    </row>
    <row r="297" spans="2:9" s="158" customFormat="1" ht="10.5" customHeight="1">
      <c r="B297" s="163"/>
      <c r="C297" s="163" t="s">
        <v>604</v>
      </c>
      <c r="D297" s="163"/>
      <c r="E297" s="164">
        <v>107</v>
      </c>
      <c r="F297" s="165">
        <v>284</v>
      </c>
      <c r="G297" s="165">
        <v>133</v>
      </c>
      <c r="H297" s="165">
        <v>151</v>
      </c>
      <c r="I297" s="162"/>
    </row>
    <row r="298" spans="2:9" s="158" customFormat="1" ht="10.5" customHeight="1">
      <c r="B298" s="163"/>
      <c r="C298" s="163" t="s">
        <v>605</v>
      </c>
      <c r="D298" s="163"/>
      <c r="E298" s="164">
        <v>644</v>
      </c>
      <c r="F298" s="165">
        <v>1354</v>
      </c>
      <c r="G298" s="165">
        <v>662</v>
      </c>
      <c r="H298" s="165">
        <v>692</v>
      </c>
      <c r="I298" s="162"/>
    </row>
    <row r="299" spans="2:9" s="158" customFormat="1" ht="10.5" customHeight="1">
      <c r="B299" s="163"/>
      <c r="C299" s="163" t="s">
        <v>606</v>
      </c>
      <c r="D299" s="163"/>
      <c r="E299" s="164">
        <v>134</v>
      </c>
      <c r="F299" s="165">
        <v>272</v>
      </c>
      <c r="G299" s="165">
        <v>143</v>
      </c>
      <c r="H299" s="165">
        <v>129</v>
      </c>
      <c r="I299" s="162"/>
    </row>
    <row r="300" spans="2:9" s="158" customFormat="1" ht="10.5" customHeight="1">
      <c r="B300" s="163"/>
      <c r="C300" s="163" t="s">
        <v>607</v>
      </c>
      <c r="D300" s="163"/>
      <c r="E300" s="164">
        <v>19</v>
      </c>
      <c r="F300" s="165">
        <v>105</v>
      </c>
      <c r="G300" s="165">
        <v>30</v>
      </c>
      <c r="H300" s="165">
        <v>75</v>
      </c>
      <c r="I300" s="162"/>
    </row>
    <row r="301" spans="2:9" s="158" customFormat="1" ht="10.5" customHeight="1">
      <c r="B301" s="163"/>
      <c r="C301" s="163" t="s">
        <v>608</v>
      </c>
      <c r="D301" s="163"/>
      <c r="E301" s="164">
        <v>29</v>
      </c>
      <c r="F301" s="165">
        <v>49</v>
      </c>
      <c r="G301" s="165">
        <v>25</v>
      </c>
      <c r="H301" s="165">
        <v>24</v>
      </c>
      <c r="I301" s="162"/>
    </row>
    <row r="302" spans="2:9" s="158" customFormat="1" ht="10.5" customHeight="1">
      <c r="B302" s="163"/>
      <c r="C302" s="163"/>
      <c r="D302" s="163"/>
      <c r="E302" s="166"/>
      <c r="F302" s="167"/>
      <c r="G302" s="167"/>
      <c r="H302" s="167"/>
      <c r="I302" s="162"/>
    </row>
    <row r="303" spans="2:9" s="158" customFormat="1" ht="10.5" customHeight="1">
      <c r="B303" s="163"/>
      <c r="C303" s="163" t="s">
        <v>609</v>
      </c>
      <c r="D303" s="163"/>
      <c r="E303" s="166">
        <f>SUM(E304:E313)</f>
        <v>792</v>
      </c>
      <c r="F303" s="167">
        <f>SUM(F304:F313)</f>
        <v>1837</v>
      </c>
      <c r="G303" s="167">
        <f>SUM(G304:G313)</f>
        <v>929</v>
      </c>
      <c r="H303" s="167">
        <f>SUM(H304:H313)</f>
        <v>908</v>
      </c>
      <c r="I303" s="162"/>
    </row>
    <row r="304" spans="2:9" s="158" customFormat="1" ht="10.5" customHeight="1">
      <c r="B304" s="163"/>
      <c r="C304" s="163" t="s">
        <v>610</v>
      </c>
      <c r="D304" s="163"/>
      <c r="E304" s="164">
        <v>112</v>
      </c>
      <c r="F304" s="165">
        <v>215</v>
      </c>
      <c r="G304" s="165">
        <v>107</v>
      </c>
      <c r="H304" s="165">
        <v>108</v>
      </c>
      <c r="I304" s="162"/>
    </row>
    <row r="305" spans="2:9" s="158" customFormat="1" ht="10.5" customHeight="1">
      <c r="B305" s="163"/>
      <c r="C305" s="163" t="s">
        <v>611</v>
      </c>
      <c r="D305" s="163"/>
      <c r="E305" s="164">
        <v>127</v>
      </c>
      <c r="F305" s="165">
        <v>304</v>
      </c>
      <c r="G305" s="165">
        <v>164</v>
      </c>
      <c r="H305" s="165">
        <v>140</v>
      </c>
      <c r="I305" s="162"/>
    </row>
    <row r="306" spans="2:9" s="158" customFormat="1" ht="10.5" customHeight="1">
      <c r="B306" s="163"/>
      <c r="C306" s="163" t="s">
        <v>612</v>
      </c>
      <c r="D306" s="163"/>
      <c r="E306" s="164">
        <v>31</v>
      </c>
      <c r="F306" s="165">
        <v>113</v>
      </c>
      <c r="G306" s="165">
        <v>59</v>
      </c>
      <c r="H306" s="165">
        <v>54</v>
      </c>
      <c r="I306" s="162"/>
    </row>
    <row r="307" spans="2:9" s="158" customFormat="1" ht="10.5" customHeight="1">
      <c r="B307" s="163"/>
      <c r="C307" s="163" t="s">
        <v>613</v>
      </c>
      <c r="D307" s="163"/>
      <c r="E307" s="164">
        <v>8</v>
      </c>
      <c r="F307" s="165">
        <v>21</v>
      </c>
      <c r="G307" s="165">
        <v>11</v>
      </c>
      <c r="H307" s="165">
        <v>10</v>
      </c>
      <c r="I307" s="162"/>
    </row>
    <row r="308" spans="2:9" s="158" customFormat="1" ht="10.5" customHeight="1">
      <c r="B308" s="163"/>
      <c r="C308" s="163" t="s">
        <v>614</v>
      </c>
      <c r="D308" s="163"/>
      <c r="E308" s="164">
        <v>21</v>
      </c>
      <c r="F308" s="165">
        <v>69</v>
      </c>
      <c r="G308" s="165">
        <v>32</v>
      </c>
      <c r="H308" s="165">
        <v>37</v>
      </c>
      <c r="I308" s="162"/>
    </row>
    <row r="309" spans="2:9" s="158" customFormat="1" ht="10.5" customHeight="1">
      <c r="B309" s="163"/>
      <c r="C309" s="163" t="s">
        <v>615</v>
      </c>
      <c r="D309" s="163"/>
      <c r="E309" s="164">
        <v>8</v>
      </c>
      <c r="F309" s="165">
        <v>28</v>
      </c>
      <c r="G309" s="165">
        <v>13</v>
      </c>
      <c r="H309" s="165">
        <v>15</v>
      </c>
      <c r="I309" s="162"/>
    </row>
    <row r="310" spans="2:9" s="158" customFormat="1" ht="10.5" customHeight="1">
      <c r="B310" s="163"/>
      <c r="C310" s="163" t="s">
        <v>616</v>
      </c>
      <c r="D310" s="163"/>
      <c r="E310" s="164">
        <v>13</v>
      </c>
      <c r="F310" s="165">
        <v>43</v>
      </c>
      <c r="G310" s="165">
        <v>20</v>
      </c>
      <c r="H310" s="165">
        <v>23</v>
      </c>
      <c r="I310" s="162"/>
    </row>
    <row r="311" spans="2:9" s="158" customFormat="1" ht="10.5" customHeight="1">
      <c r="B311" s="163"/>
      <c r="C311" s="163" t="s">
        <v>617</v>
      </c>
      <c r="D311" s="163"/>
      <c r="E311" s="164">
        <v>309</v>
      </c>
      <c r="F311" s="165">
        <v>697</v>
      </c>
      <c r="G311" s="165">
        <v>345</v>
      </c>
      <c r="H311" s="165">
        <v>352</v>
      </c>
      <c r="I311" s="162"/>
    </row>
    <row r="312" spans="2:9" s="158" customFormat="1" ht="10.5" customHeight="1">
      <c r="B312" s="163"/>
      <c r="C312" s="163" t="s">
        <v>618</v>
      </c>
      <c r="D312" s="163"/>
      <c r="E312" s="164">
        <v>9</v>
      </c>
      <c r="F312" s="165">
        <v>21</v>
      </c>
      <c r="G312" s="165">
        <v>12</v>
      </c>
      <c r="H312" s="165">
        <v>9</v>
      </c>
      <c r="I312" s="162"/>
    </row>
    <row r="313" spans="2:9" s="158" customFormat="1" ht="10.5" customHeight="1">
      <c r="B313" s="163"/>
      <c r="C313" s="163" t="s">
        <v>619</v>
      </c>
      <c r="D313" s="163"/>
      <c r="E313" s="164">
        <v>154</v>
      </c>
      <c r="F313" s="165">
        <v>326</v>
      </c>
      <c r="G313" s="165">
        <v>166</v>
      </c>
      <c r="H313" s="165">
        <v>160</v>
      </c>
      <c r="I313" s="162"/>
    </row>
    <row r="314" spans="2:9" s="158" customFormat="1" ht="10.5" customHeight="1">
      <c r="B314" s="163"/>
      <c r="C314" s="163"/>
      <c r="D314" s="163"/>
      <c r="E314" s="166"/>
      <c r="F314" s="167"/>
      <c r="G314" s="167"/>
      <c r="H314" s="167"/>
      <c r="I314" s="162"/>
    </row>
    <row r="315" spans="2:9" s="158" customFormat="1" ht="10.5" customHeight="1">
      <c r="B315" s="163"/>
      <c r="C315" s="163" t="s">
        <v>620</v>
      </c>
      <c r="D315" s="163"/>
      <c r="E315" s="166">
        <f>SUM(E316:E320)</f>
        <v>28</v>
      </c>
      <c r="F315" s="167">
        <f>SUM(F316:F320)</f>
        <v>82</v>
      </c>
      <c r="G315" s="167">
        <f>SUM(G316:G320)</f>
        <v>38</v>
      </c>
      <c r="H315" s="167">
        <f>SUM(H316:H320)</f>
        <v>44</v>
      </c>
      <c r="I315" s="162"/>
    </row>
    <row r="316" spans="2:9" s="158" customFormat="1" ht="10.5" customHeight="1">
      <c r="B316" s="163"/>
      <c r="C316" s="163" t="s">
        <v>621</v>
      </c>
      <c r="D316" s="163"/>
      <c r="E316" s="164">
        <v>11</v>
      </c>
      <c r="F316" s="165">
        <v>28</v>
      </c>
      <c r="G316" s="165">
        <v>12</v>
      </c>
      <c r="H316" s="165">
        <v>16</v>
      </c>
      <c r="I316" s="162"/>
    </row>
    <row r="317" spans="2:9" s="158" customFormat="1" ht="10.5" customHeight="1">
      <c r="B317" s="163"/>
      <c r="C317" s="163" t="s">
        <v>622</v>
      </c>
      <c r="D317" s="163"/>
      <c r="E317" s="164"/>
      <c r="F317" s="165"/>
      <c r="G317" s="165"/>
      <c r="H317" s="165"/>
      <c r="I317" s="162"/>
    </row>
    <row r="318" spans="2:9" s="158" customFormat="1" ht="10.5" customHeight="1">
      <c r="B318" s="163"/>
      <c r="C318" s="163" t="s">
        <v>623</v>
      </c>
      <c r="D318" s="163"/>
      <c r="E318" s="164">
        <v>8</v>
      </c>
      <c r="F318" s="165">
        <v>19</v>
      </c>
      <c r="G318" s="165">
        <v>9</v>
      </c>
      <c r="H318" s="165">
        <v>10</v>
      </c>
      <c r="I318" s="162"/>
    </row>
    <row r="319" spans="2:9" s="158" customFormat="1" ht="10.5" customHeight="1">
      <c r="B319" s="163"/>
      <c r="C319" s="163" t="s">
        <v>624</v>
      </c>
      <c r="D319" s="163"/>
      <c r="E319" s="164"/>
      <c r="F319" s="165"/>
      <c r="G319" s="165"/>
      <c r="H319" s="165"/>
      <c r="I319" s="162"/>
    </row>
    <row r="320" spans="2:9" s="158" customFormat="1" ht="10.5" customHeight="1">
      <c r="B320" s="163"/>
      <c r="C320" s="163" t="s">
        <v>625</v>
      </c>
      <c r="D320" s="163"/>
      <c r="E320" s="164">
        <v>9</v>
      </c>
      <c r="F320" s="165">
        <v>35</v>
      </c>
      <c r="G320" s="165">
        <v>17</v>
      </c>
      <c r="H320" s="165">
        <v>18</v>
      </c>
      <c r="I320" s="162"/>
    </row>
    <row r="321" spans="2:9" s="158" customFormat="1" ht="10.5" customHeight="1">
      <c r="B321" s="163"/>
      <c r="C321" s="163"/>
      <c r="D321" s="163"/>
      <c r="E321" s="166"/>
      <c r="F321" s="167"/>
      <c r="G321" s="167"/>
      <c r="H321" s="167"/>
      <c r="I321" s="162"/>
    </row>
    <row r="322" spans="2:9" s="158" customFormat="1" ht="10.5" customHeight="1">
      <c r="B322" s="163"/>
      <c r="C322" s="163" t="s">
        <v>626</v>
      </c>
      <c r="D322" s="163"/>
      <c r="E322" s="166">
        <f>SUM(E323:E327)</f>
        <v>36</v>
      </c>
      <c r="F322" s="167">
        <f>SUM(F323:F327)</f>
        <v>76</v>
      </c>
      <c r="G322" s="167">
        <f>SUM(G323:G327)</f>
        <v>45</v>
      </c>
      <c r="H322" s="167">
        <f>SUM(H323:H327)</f>
        <v>31</v>
      </c>
      <c r="I322" s="162"/>
    </row>
    <row r="323" spans="2:9" s="158" customFormat="1" ht="10.5" customHeight="1">
      <c r="B323" s="163"/>
      <c r="C323" s="163" t="s">
        <v>627</v>
      </c>
      <c r="D323" s="163"/>
      <c r="E323" s="164"/>
      <c r="F323" s="165"/>
      <c r="G323" s="165"/>
      <c r="H323" s="165"/>
      <c r="I323" s="162"/>
    </row>
    <row r="324" spans="2:9" s="158" customFormat="1" ht="10.5" customHeight="1">
      <c r="B324" s="163"/>
      <c r="C324" s="163" t="s">
        <v>628</v>
      </c>
      <c r="D324" s="163"/>
      <c r="E324" s="164">
        <v>9</v>
      </c>
      <c r="F324" s="165">
        <v>13</v>
      </c>
      <c r="G324" s="165">
        <v>9</v>
      </c>
      <c r="H324" s="165">
        <v>4</v>
      </c>
      <c r="I324" s="162"/>
    </row>
    <row r="325" spans="2:9" s="158" customFormat="1" ht="10.5" customHeight="1">
      <c r="B325" s="163"/>
      <c r="C325" s="163" t="s">
        <v>629</v>
      </c>
      <c r="D325" s="163"/>
      <c r="E325" s="164"/>
      <c r="F325" s="165"/>
      <c r="G325" s="165"/>
      <c r="H325" s="165"/>
      <c r="I325" s="162"/>
    </row>
    <row r="326" spans="2:9" s="158" customFormat="1" ht="10.5" customHeight="1">
      <c r="B326" s="163"/>
      <c r="C326" s="163" t="s">
        <v>630</v>
      </c>
      <c r="D326" s="163"/>
      <c r="E326" s="164">
        <v>11</v>
      </c>
      <c r="F326" s="165">
        <v>21</v>
      </c>
      <c r="G326" s="165">
        <v>14</v>
      </c>
      <c r="H326" s="165">
        <v>7</v>
      </c>
      <c r="I326" s="162"/>
    </row>
    <row r="327" spans="2:9" s="158" customFormat="1" ht="10.5" customHeight="1">
      <c r="B327" s="163"/>
      <c r="C327" s="163" t="s">
        <v>631</v>
      </c>
      <c r="D327" s="163"/>
      <c r="E327" s="164">
        <v>16</v>
      </c>
      <c r="F327" s="165">
        <v>42</v>
      </c>
      <c r="G327" s="165">
        <v>22</v>
      </c>
      <c r="H327" s="165">
        <v>20</v>
      </c>
      <c r="I327" s="162"/>
    </row>
    <row r="328" spans="2:9" s="158" customFormat="1" ht="10.5" customHeight="1">
      <c r="B328" s="163"/>
      <c r="C328" s="163"/>
      <c r="D328" s="163"/>
      <c r="E328" s="166"/>
      <c r="F328" s="167"/>
      <c r="G328" s="167"/>
      <c r="H328" s="167"/>
      <c r="I328" s="162"/>
    </row>
    <row r="329" spans="2:9" s="158" customFormat="1" ht="10.5" customHeight="1">
      <c r="B329" s="163"/>
      <c r="C329" s="163" t="s">
        <v>632</v>
      </c>
      <c r="D329" s="163"/>
      <c r="E329" s="166">
        <f>SUM(E330:E349)</f>
        <v>87</v>
      </c>
      <c r="F329" s="167">
        <f>SUM(F330:F349)</f>
        <v>265</v>
      </c>
      <c r="G329" s="167">
        <f>SUM(G330:G349)</f>
        <v>131</v>
      </c>
      <c r="H329" s="167">
        <f>SUM(H330:H349)</f>
        <v>134</v>
      </c>
      <c r="I329" s="162"/>
    </row>
    <row r="330" spans="2:9" s="158" customFormat="1" ht="10.5" customHeight="1">
      <c r="B330" s="163"/>
      <c r="C330" s="163" t="s">
        <v>633</v>
      </c>
      <c r="D330" s="163"/>
      <c r="E330" s="164">
        <v>13</v>
      </c>
      <c r="F330" s="165">
        <v>38</v>
      </c>
      <c r="G330" s="165">
        <v>17</v>
      </c>
      <c r="H330" s="165">
        <v>21</v>
      </c>
      <c r="I330" s="162"/>
    </row>
    <row r="331" spans="2:9" s="158" customFormat="1" ht="10.5" customHeight="1">
      <c r="B331" s="163"/>
      <c r="C331" s="163" t="s">
        <v>634</v>
      </c>
      <c r="D331" s="163"/>
      <c r="E331" s="164"/>
      <c r="F331" s="165"/>
      <c r="G331" s="165"/>
      <c r="H331" s="165"/>
      <c r="I331" s="162"/>
    </row>
    <row r="332" spans="2:9" s="158" customFormat="1" ht="10.5" customHeight="1">
      <c r="B332" s="163"/>
      <c r="C332" s="163" t="s">
        <v>635</v>
      </c>
      <c r="D332" s="163"/>
      <c r="E332" s="164"/>
      <c r="F332" s="165"/>
      <c r="G332" s="165"/>
      <c r="H332" s="165"/>
      <c r="I332" s="162"/>
    </row>
    <row r="333" spans="2:9" s="158" customFormat="1" ht="10.5" customHeight="1">
      <c r="B333" s="163"/>
      <c r="C333" s="163" t="s">
        <v>636</v>
      </c>
      <c r="D333" s="163"/>
      <c r="E333" s="164">
        <v>21</v>
      </c>
      <c r="F333" s="165">
        <v>64</v>
      </c>
      <c r="G333" s="165">
        <v>33</v>
      </c>
      <c r="H333" s="165">
        <v>31</v>
      </c>
      <c r="I333" s="162"/>
    </row>
    <row r="334" spans="2:9" s="158" customFormat="1" ht="10.5" customHeight="1">
      <c r="B334" s="163"/>
      <c r="C334" s="163" t="s">
        <v>637</v>
      </c>
      <c r="D334" s="168"/>
      <c r="E334" s="164"/>
      <c r="F334" s="165"/>
      <c r="G334" s="165"/>
      <c r="H334" s="165"/>
      <c r="I334" s="162"/>
    </row>
    <row r="335" spans="2:9" s="158" customFormat="1" ht="10.5" customHeight="1">
      <c r="B335" s="163"/>
      <c r="C335" s="163" t="s">
        <v>638</v>
      </c>
      <c r="D335" s="168"/>
      <c r="E335" s="164">
        <v>4</v>
      </c>
      <c r="F335" s="165">
        <v>18</v>
      </c>
      <c r="G335" s="165">
        <v>10</v>
      </c>
      <c r="H335" s="165">
        <v>8</v>
      </c>
      <c r="I335" s="162"/>
    </row>
    <row r="336" spans="2:9" s="158" customFormat="1" ht="10.5" customHeight="1">
      <c r="B336" s="163"/>
      <c r="C336" s="163" t="s">
        <v>639</v>
      </c>
      <c r="D336" s="168"/>
      <c r="E336" s="164">
        <v>7</v>
      </c>
      <c r="F336" s="165">
        <v>18</v>
      </c>
      <c r="G336" s="165">
        <v>11</v>
      </c>
      <c r="H336" s="165">
        <v>7</v>
      </c>
      <c r="I336" s="162"/>
    </row>
    <row r="337" spans="2:9" s="158" customFormat="1" ht="10.5" customHeight="1">
      <c r="B337" s="163"/>
      <c r="C337" s="163" t="s">
        <v>640</v>
      </c>
      <c r="D337" s="163"/>
      <c r="E337" s="164"/>
      <c r="F337" s="165"/>
      <c r="G337" s="165"/>
      <c r="H337" s="165"/>
      <c r="I337" s="162"/>
    </row>
    <row r="338" spans="2:9" s="158" customFormat="1" ht="10.5" customHeight="1">
      <c r="B338" s="163"/>
      <c r="C338" s="163" t="s">
        <v>641</v>
      </c>
      <c r="D338" s="163"/>
      <c r="E338" s="164">
        <v>15</v>
      </c>
      <c r="F338" s="165">
        <v>41</v>
      </c>
      <c r="G338" s="165">
        <v>18</v>
      </c>
      <c r="H338" s="165">
        <v>23</v>
      </c>
      <c r="I338" s="162"/>
    </row>
    <row r="339" spans="2:9" s="158" customFormat="1" ht="10.5" customHeight="1">
      <c r="B339" s="163"/>
      <c r="C339" s="163" t="s">
        <v>642</v>
      </c>
      <c r="D339" s="163"/>
      <c r="E339" s="164"/>
      <c r="F339" s="165"/>
      <c r="G339" s="165"/>
      <c r="H339" s="165"/>
      <c r="I339" s="162"/>
    </row>
    <row r="340" spans="2:9" s="158" customFormat="1" ht="10.5" customHeight="1">
      <c r="B340" s="163"/>
      <c r="C340" s="163" t="s">
        <v>643</v>
      </c>
      <c r="D340" s="163"/>
      <c r="E340" s="164"/>
      <c r="F340" s="165"/>
      <c r="G340" s="165"/>
      <c r="H340" s="165"/>
      <c r="I340" s="162"/>
    </row>
    <row r="341" spans="2:9" s="158" customFormat="1" ht="10.5" customHeight="1">
      <c r="B341" s="163"/>
      <c r="C341" s="163" t="s">
        <v>644</v>
      </c>
      <c r="D341" s="163"/>
      <c r="E341" s="164"/>
      <c r="F341" s="165"/>
      <c r="G341" s="165"/>
      <c r="H341" s="165"/>
      <c r="I341" s="162"/>
    </row>
    <row r="342" spans="2:9" s="158" customFormat="1" ht="10.5" customHeight="1">
      <c r="B342" s="163"/>
      <c r="C342" s="163" t="s">
        <v>645</v>
      </c>
      <c r="D342" s="163"/>
      <c r="E342" s="164">
        <v>11</v>
      </c>
      <c r="F342" s="165">
        <v>35</v>
      </c>
      <c r="G342" s="165">
        <v>18</v>
      </c>
      <c r="H342" s="165">
        <v>17</v>
      </c>
      <c r="I342" s="162"/>
    </row>
    <row r="343" spans="2:9" s="158" customFormat="1" ht="10.5" customHeight="1">
      <c r="B343" s="163"/>
      <c r="C343" s="163" t="s">
        <v>646</v>
      </c>
      <c r="D343" s="168"/>
      <c r="E343" s="164"/>
      <c r="F343" s="165"/>
      <c r="G343" s="165"/>
      <c r="H343" s="165"/>
      <c r="I343" s="162"/>
    </row>
    <row r="344" spans="2:9" s="158" customFormat="1" ht="10.5" customHeight="1">
      <c r="B344" s="163"/>
      <c r="C344" s="163" t="s">
        <v>647</v>
      </c>
      <c r="D344" s="168"/>
      <c r="E344" s="164"/>
      <c r="F344" s="165"/>
      <c r="G344" s="165"/>
      <c r="H344" s="165"/>
      <c r="I344" s="162"/>
    </row>
    <row r="345" spans="2:9" s="158" customFormat="1" ht="10.5" customHeight="1">
      <c r="B345" s="163"/>
      <c r="C345" s="163" t="s">
        <v>648</v>
      </c>
      <c r="D345" s="168"/>
      <c r="E345" s="164">
        <v>5</v>
      </c>
      <c r="F345" s="165">
        <v>12</v>
      </c>
      <c r="G345" s="165">
        <v>5</v>
      </c>
      <c r="H345" s="165">
        <v>7</v>
      </c>
      <c r="I345" s="162"/>
    </row>
    <row r="346" spans="2:9" s="158" customFormat="1" ht="10.5" customHeight="1">
      <c r="B346" s="163"/>
      <c r="C346" s="163" t="s">
        <v>649</v>
      </c>
      <c r="D346" s="168"/>
      <c r="E346" s="164"/>
      <c r="F346" s="165"/>
      <c r="G346" s="165"/>
      <c r="H346" s="165"/>
      <c r="I346" s="162"/>
    </row>
    <row r="347" spans="2:9" s="158" customFormat="1" ht="10.5" customHeight="1">
      <c r="B347" s="163"/>
      <c r="C347" s="163" t="s">
        <v>650</v>
      </c>
      <c r="D347" s="168"/>
      <c r="E347" s="164">
        <v>5</v>
      </c>
      <c r="F347" s="165">
        <v>21</v>
      </c>
      <c r="G347" s="165">
        <v>11</v>
      </c>
      <c r="H347" s="165">
        <v>10</v>
      </c>
      <c r="I347" s="162"/>
    </row>
    <row r="348" spans="2:9" s="158" customFormat="1" ht="10.5" customHeight="1">
      <c r="B348" s="163"/>
      <c r="C348" s="163" t="s">
        <v>651</v>
      </c>
      <c r="D348" s="163"/>
      <c r="E348" s="164">
        <v>6</v>
      </c>
      <c r="F348" s="165">
        <v>18</v>
      </c>
      <c r="G348" s="165">
        <v>8</v>
      </c>
      <c r="H348" s="165">
        <v>10</v>
      </c>
      <c r="I348" s="162"/>
    </row>
    <row r="349" spans="2:9" s="158" customFormat="1" ht="10.5" customHeight="1">
      <c r="B349" s="163"/>
      <c r="C349" s="163" t="s">
        <v>652</v>
      </c>
      <c r="D349" s="163"/>
      <c r="E349" s="164"/>
      <c r="F349" s="165"/>
      <c r="G349" s="165"/>
      <c r="H349" s="165"/>
      <c r="I349" s="162"/>
    </row>
    <row r="350" spans="2:9" s="158" customFormat="1" ht="10.5" customHeight="1">
      <c r="B350" s="163"/>
      <c r="C350" s="163"/>
      <c r="D350" s="163"/>
      <c r="E350" s="166"/>
      <c r="F350" s="167"/>
      <c r="G350" s="167"/>
      <c r="H350" s="167"/>
      <c r="I350" s="162"/>
    </row>
    <row r="351" spans="2:9" s="158" customFormat="1" ht="10.5" customHeight="1">
      <c r="B351" s="163"/>
      <c r="C351" s="163" t="s">
        <v>653</v>
      </c>
      <c r="D351" s="163"/>
      <c r="E351" s="166">
        <f>SUM(E352:E378)</f>
        <v>1637</v>
      </c>
      <c r="F351" s="167">
        <f>SUM(F352:F378)</f>
        <v>3595</v>
      </c>
      <c r="G351" s="167">
        <f>SUM(G352:G378)</f>
        <v>1778</v>
      </c>
      <c r="H351" s="167">
        <f>SUM(H352:H378)</f>
        <v>1817</v>
      </c>
      <c r="I351" s="162"/>
    </row>
    <row r="352" spans="2:9" s="158" customFormat="1" ht="10.5" customHeight="1">
      <c r="B352" s="163"/>
      <c r="C352" s="163" t="s">
        <v>654</v>
      </c>
      <c r="D352" s="168"/>
      <c r="E352" s="164">
        <v>5</v>
      </c>
      <c r="F352" s="165">
        <v>15</v>
      </c>
      <c r="G352" s="165">
        <v>6</v>
      </c>
      <c r="H352" s="165">
        <v>9</v>
      </c>
      <c r="I352" s="162"/>
    </row>
    <row r="353" spans="2:9" s="158" customFormat="1" ht="10.5" customHeight="1">
      <c r="B353" s="163"/>
      <c r="C353" s="163" t="s">
        <v>655</v>
      </c>
      <c r="D353" s="163"/>
      <c r="E353" s="164">
        <v>7</v>
      </c>
      <c r="F353" s="165">
        <v>18</v>
      </c>
      <c r="G353" s="165">
        <v>8</v>
      </c>
      <c r="H353" s="165">
        <v>10</v>
      </c>
      <c r="I353" s="162"/>
    </row>
    <row r="354" spans="2:9" s="158" customFormat="1" ht="10.5" customHeight="1">
      <c r="B354" s="163"/>
      <c r="C354" s="163" t="s">
        <v>656</v>
      </c>
      <c r="D354" s="163"/>
      <c r="E354" s="164">
        <v>6</v>
      </c>
      <c r="F354" s="165">
        <v>23</v>
      </c>
      <c r="G354" s="165">
        <v>10</v>
      </c>
      <c r="H354" s="165">
        <v>13</v>
      </c>
      <c r="I354" s="162"/>
    </row>
    <row r="355" spans="2:9" s="158" customFormat="1" ht="10.5" customHeight="1">
      <c r="B355" s="163"/>
      <c r="C355" s="163" t="s">
        <v>657</v>
      </c>
      <c r="D355" s="163"/>
      <c r="E355" s="164"/>
      <c r="F355" s="165"/>
      <c r="G355" s="165"/>
      <c r="H355" s="165"/>
      <c r="I355" s="162"/>
    </row>
    <row r="356" spans="2:9" s="158" customFormat="1" ht="10.5" customHeight="1">
      <c r="B356" s="163"/>
      <c r="C356" s="163" t="s">
        <v>658</v>
      </c>
      <c r="D356" s="163"/>
      <c r="E356" s="164">
        <v>105</v>
      </c>
      <c r="F356" s="165">
        <v>188</v>
      </c>
      <c r="G356" s="165">
        <v>110</v>
      </c>
      <c r="H356" s="165">
        <v>78</v>
      </c>
      <c r="I356" s="162"/>
    </row>
    <row r="357" spans="2:9" s="158" customFormat="1" ht="10.5" customHeight="1">
      <c r="B357" s="163"/>
      <c r="C357" s="163" t="s">
        <v>659</v>
      </c>
      <c r="D357" s="163"/>
      <c r="E357" s="164">
        <v>102</v>
      </c>
      <c r="F357" s="165">
        <v>224</v>
      </c>
      <c r="G357" s="165">
        <v>116</v>
      </c>
      <c r="H357" s="165">
        <v>108</v>
      </c>
      <c r="I357" s="162"/>
    </row>
    <row r="358" spans="2:9" s="158" customFormat="1" ht="10.5" customHeight="1">
      <c r="B358" s="163"/>
      <c r="C358" s="163" t="s">
        <v>660</v>
      </c>
      <c r="D358" s="163"/>
      <c r="E358" s="164">
        <v>6</v>
      </c>
      <c r="F358" s="165">
        <v>10</v>
      </c>
      <c r="G358" s="165">
        <v>6</v>
      </c>
      <c r="H358" s="165">
        <v>4</v>
      </c>
      <c r="I358" s="162"/>
    </row>
    <row r="359" spans="2:9" s="158" customFormat="1" ht="10.5" customHeight="1">
      <c r="B359" s="163"/>
      <c r="C359" s="163" t="s">
        <v>661</v>
      </c>
      <c r="D359" s="163"/>
      <c r="E359" s="164">
        <v>167</v>
      </c>
      <c r="F359" s="165">
        <v>347</v>
      </c>
      <c r="G359" s="165">
        <v>186</v>
      </c>
      <c r="H359" s="165">
        <v>161</v>
      </c>
      <c r="I359" s="162"/>
    </row>
    <row r="360" spans="2:9" s="158" customFormat="1" ht="10.5" customHeight="1">
      <c r="B360" s="169"/>
      <c r="C360" s="169" t="s">
        <v>662</v>
      </c>
      <c r="D360" s="169"/>
      <c r="E360" s="170">
        <v>116</v>
      </c>
      <c r="F360" s="171">
        <v>292</v>
      </c>
      <c r="G360" s="171">
        <v>143</v>
      </c>
      <c r="H360" s="171">
        <v>149</v>
      </c>
      <c r="I360" s="162"/>
    </row>
    <row r="361" spans="2:9" s="158" customFormat="1" ht="10.5" customHeight="1">
      <c r="B361" s="163"/>
      <c r="C361" s="163" t="s">
        <v>663</v>
      </c>
      <c r="D361" s="163"/>
      <c r="E361" s="164">
        <v>44</v>
      </c>
      <c r="F361" s="165">
        <v>108</v>
      </c>
      <c r="G361" s="165">
        <v>54</v>
      </c>
      <c r="H361" s="165">
        <v>54</v>
      </c>
      <c r="I361" s="162"/>
    </row>
    <row r="362" spans="2:9" s="158" customFormat="1" ht="10.5" customHeight="1">
      <c r="B362" s="163"/>
      <c r="C362" s="163" t="s">
        <v>664</v>
      </c>
      <c r="D362" s="163"/>
      <c r="E362" s="164">
        <v>41</v>
      </c>
      <c r="F362" s="165">
        <v>89</v>
      </c>
      <c r="G362" s="165">
        <v>47</v>
      </c>
      <c r="H362" s="165">
        <v>42</v>
      </c>
      <c r="I362" s="162"/>
    </row>
    <row r="363" spans="2:9" s="158" customFormat="1" ht="10.5" customHeight="1">
      <c r="B363" s="163"/>
      <c r="C363" s="163" t="s">
        <v>665</v>
      </c>
      <c r="D363" s="163"/>
      <c r="E363" s="164">
        <v>3</v>
      </c>
      <c r="F363" s="165">
        <v>6</v>
      </c>
      <c r="G363" s="165">
        <v>3</v>
      </c>
      <c r="H363" s="165">
        <v>3</v>
      </c>
      <c r="I363" s="162"/>
    </row>
    <row r="364" spans="2:9" s="158" customFormat="1" ht="10.5" customHeight="1">
      <c r="B364" s="163"/>
      <c r="C364" s="163" t="s">
        <v>666</v>
      </c>
      <c r="D364" s="163"/>
      <c r="E364" s="164"/>
      <c r="F364" s="165"/>
      <c r="G364" s="165"/>
      <c r="H364" s="165"/>
      <c r="I364" s="162"/>
    </row>
    <row r="365" spans="2:9" s="158" customFormat="1" ht="10.5" customHeight="1">
      <c r="B365" s="163"/>
      <c r="C365" s="163" t="s">
        <v>667</v>
      </c>
      <c r="D365" s="163"/>
      <c r="E365" s="164">
        <v>3</v>
      </c>
      <c r="F365" s="165">
        <v>5</v>
      </c>
      <c r="G365" s="165">
        <v>2</v>
      </c>
      <c r="H365" s="165">
        <v>3</v>
      </c>
      <c r="I365" s="162"/>
    </row>
    <row r="366" spans="2:9" s="158" customFormat="1" ht="10.5" customHeight="1">
      <c r="B366" s="163"/>
      <c r="C366" s="163" t="s">
        <v>668</v>
      </c>
      <c r="D366" s="163"/>
      <c r="E366" s="164">
        <v>41</v>
      </c>
      <c r="F366" s="165">
        <v>93</v>
      </c>
      <c r="G366" s="165">
        <v>44</v>
      </c>
      <c r="H366" s="165">
        <v>49</v>
      </c>
      <c r="I366" s="162"/>
    </row>
    <row r="367" spans="2:9" s="158" customFormat="1" ht="10.5" customHeight="1">
      <c r="B367" s="163"/>
      <c r="C367" s="163" t="s">
        <v>669</v>
      </c>
      <c r="D367" s="163"/>
      <c r="E367" s="164">
        <v>181</v>
      </c>
      <c r="F367" s="165">
        <v>394</v>
      </c>
      <c r="G367" s="165">
        <v>191</v>
      </c>
      <c r="H367" s="165">
        <v>203</v>
      </c>
      <c r="I367" s="162"/>
    </row>
    <row r="368" spans="2:9" s="158" customFormat="1" ht="10.5" customHeight="1">
      <c r="B368" s="163"/>
      <c r="C368" s="163" t="s">
        <v>670</v>
      </c>
      <c r="D368" s="163"/>
      <c r="E368" s="164">
        <v>28</v>
      </c>
      <c r="F368" s="165">
        <v>59</v>
      </c>
      <c r="G368" s="165">
        <v>28</v>
      </c>
      <c r="H368" s="165">
        <v>31</v>
      </c>
      <c r="I368" s="162"/>
    </row>
    <row r="369" spans="2:9" s="158" customFormat="1" ht="10.5" customHeight="1">
      <c r="B369" s="163"/>
      <c r="C369" s="163" t="s">
        <v>671</v>
      </c>
      <c r="D369" s="163"/>
      <c r="E369" s="164">
        <v>50</v>
      </c>
      <c r="F369" s="165">
        <v>103</v>
      </c>
      <c r="G369" s="165">
        <v>51</v>
      </c>
      <c r="H369" s="165">
        <v>52</v>
      </c>
      <c r="I369" s="162"/>
    </row>
    <row r="370" spans="2:9" s="158" customFormat="1" ht="10.5" customHeight="1">
      <c r="B370" s="163"/>
      <c r="C370" s="163" t="s">
        <v>672</v>
      </c>
      <c r="D370" s="163"/>
      <c r="E370" s="164">
        <v>233</v>
      </c>
      <c r="F370" s="165">
        <v>490</v>
      </c>
      <c r="G370" s="165">
        <v>230</v>
      </c>
      <c r="H370" s="165">
        <v>260</v>
      </c>
      <c r="I370" s="162"/>
    </row>
    <row r="371" spans="2:9" s="158" customFormat="1" ht="10.5" customHeight="1">
      <c r="B371" s="163"/>
      <c r="C371" s="163" t="s">
        <v>673</v>
      </c>
      <c r="D371" s="163"/>
      <c r="E371" s="164">
        <v>22</v>
      </c>
      <c r="F371" s="165">
        <v>73</v>
      </c>
      <c r="G371" s="165">
        <v>32</v>
      </c>
      <c r="H371" s="165">
        <v>41</v>
      </c>
      <c r="I371" s="162"/>
    </row>
    <row r="372" spans="2:9" s="158" customFormat="1" ht="10.5" customHeight="1">
      <c r="B372" s="163"/>
      <c r="C372" s="163" t="s">
        <v>674</v>
      </c>
      <c r="D372" s="163"/>
      <c r="E372" s="164">
        <v>4</v>
      </c>
      <c r="F372" s="165">
        <v>14</v>
      </c>
      <c r="G372" s="165">
        <v>7</v>
      </c>
      <c r="H372" s="165">
        <v>7</v>
      </c>
      <c r="I372" s="162"/>
    </row>
    <row r="373" spans="2:9" s="158" customFormat="1" ht="10.5" customHeight="1">
      <c r="B373" s="163"/>
      <c r="C373" s="163" t="s">
        <v>675</v>
      </c>
      <c r="D373" s="163"/>
      <c r="E373" s="164"/>
      <c r="F373" s="165"/>
      <c r="G373" s="165"/>
      <c r="H373" s="165"/>
      <c r="I373" s="162"/>
    </row>
    <row r="374" spans="2:9" s="158" customFormat="1" ht="10.5" customHeight="1">
      <c r="B374" s="163"/>
      <c r="C374" s="163" t="s">
        <v>676</v>
      </c>
      <c r="D374" s="163"/>
      <c r="E374" s="164">
        <v>113</v>
      </c>
      <c r="F374" s="165">
        <v>260</v>
      </c>
      <c r="G374" s="165">
        <v>135</v>
      </c>
      <c r="H374" s="165">
        <v>125</v>
      </c>
      <c r="I374" s="162"/>
    </row>
    <row r="375" spans="2:9" s="158" customFormat="1" ht="10.5" customHeight="1">
      <c r="B375" s="163"/>
      <c r="C375" s="163" t="s">
        <v>677</v>
      </c>
      <c r="D375" s="163"/>
      <c r="E375" s="164">
        <v>36</v>
      </c>
      <c r="F375" s="165">
        <v>99</v>
      </c>
      <c r="G375" s="165">
        <v>48</v>
      </c>
      <c r="H375" s="165">
        <v>51</v>
      </c>
      <c r="I375" s="162"/>
    </row>
    <row r="376" spans="2:9" s="158" customFormat="1" ht="10.5" customHeight="1">
      <c r="B376" s="163"/>
      <c r="C376" s="163" t="s">
        <v>678</v>
      </c>
      <c r="D376" s="168"/>
      <c r="E376" s="164">
        <v>85</v>
      </c>
      <c r="F376" s="165">
        <v>172</v>
      </c>
      <c r="G376" s="165">
        <v>86</v>
      </c>
      <c r="H376" s="165">
        <v>86</v>
      </c>
      <c r="I376" s="162"/>
    </row>
    <row r="377" spans="2:9" s="158" customFormat="1" ht="10.5" customHeight="1">
      <c r="B377" s="163"/>
      <c r="C377" s="163" t="s">
        <v>679</v>
      </c>
      <c r="D377" s="168"/>
      <c r="E377" s="164">
        <v>175</v>
      </c>
      <c r="F377" s="165">
        <v>384</v>
      </c>
      <c r="G377" s="165">
        <v>170</v>
      </c>
      <c r="H377" s="165">
        <v>214</v>
      </c>
      <c r="I377" s="162"/>
    </row>
    <row r="378" spans="2:9" s="158" customFormat="1" ht="10.5" customHeight="1">
      <c r="B378" s="163"/>
      <c r="C378" s="163" t="s">
        <v>680</v>
      </c>
      <c r="D378" s="168"/>
      <c r="E378" s="164">
        <v>64</v>
      </c>
      <c r="F378" s="165">
        <v>129</v>
      </c>
      <c r="G378" s="165">
        <v>65</v>
      </c>
      <c r="H378" s="165">
        <v>64</v>
      </c>
      <c r="I378" s="162"/>
    </row>
    <row r="379" spans="2:9" s="158" customFormat="1" ht="10.5" customHeight="1">
      <c r="B379" s="163"/>
      <c r="C379" s="163"/>
      <c r="D379" s="163"/>
      <c r="E379" s="166"/>
      <c r="F379" s="167"/>
      <c r="G379" s="167"/>
      <c r="H379" s="167"/>
      <c r="I379" s="162"/>
    </row>
    <row r="380" spans="2:9" s="158" customFormat="1" ht="10.5" customHeight="1">
      <c r="B380" s="163"/>
      <c r="C380" s="163" t="s">
        <v>681</v>
      </c>
      <c r="D380" s="163"/>
      <c r="E380" s="166">
        <f>SUM(E381:E392)</f>
        <v>497</v>
      </c>
      <c r="F380" s="167">
        <f>SUM(F381:F392)</f>
        <v>995</v>
      </c>
      <c r="G380" s="167">
        <f>SUM(G381:G392)</f>
        <v>513</v>
      </c>
      <c r="H380" s="167">
        <f>SUM(H381:H392)</f>
        <v>482</v>
      </c>
      <c r="I380" s="162"/>
    </row>
    <row r="381" spans="2:9" s="158" customFormat="1" ht="10.5" customHeight="1">
      <c r="B381" s="163"/>
      <c r="C381" s="163" t="s">
        <v>682</v>
      </c>
      <c r="D381" s="163"/>
      <c r="E381" s="164">
        <v>31</v>
      </c>
      <c r="F381" s="165">
        <v>67</v>
      </c>
      <c r="G381" s="165">
        <v>31</v>
      </c>
      <c r="H381" s="165">
        <v>36</v>
      </c>
      <c r="I381" s="162"/>
    </row>
    <row r="382" spans="2:9" s="158" customFormat="1" ht="10.5" customHeight="1">
      <c r="B382" s="163"/>
      <c r="C382" s="163" t="s">
        <v>683</v>
      </c>
      <c r="D382" s="163"/>
      <c r="E382" s="164">
        <v>21</v>
      </c>
      <c r="F382" s="165">
        <v>54</v>
      </c>
      <c r="G382" s="165">
        <v>26</v>
      </c>
      <c r="H382" s="165">
        <v>28</v>
      </c>
      <c r="I382" s="162"/>
    </row>
    <row r="383" spans="2:9" s="158" customFormat="1" ht="10.5" customHeight="1">
      <c r="B383" s="163"/>
      <c r="C383" s="163" t="s">
        <v>684</v>
      </c>
      <c r="D383" s="163"/>
      <c r="E383" s="164">
        <v>66</v>
      </c>
      <c r="F383" s="165">
        <v>135</v>
      </c>
      <c r="G383" s="165">
        <v>70</v>
      </c>
      <c r="H383" s="165">
        <v>65</v>
      </c>
      <c r="I383" s="162"/>
    </row>
    <row r="384" spans="2:9" s="158" customFormat="1" ht="10.5" customHeight="1">
      <c r="B384" s="163"/>
      <c r="C384" s="163" t="s">
        <v>685</v>
      </c>
      <c r="D384" s="163"/>
      <c r="E384" s="164">
        <v>4</v>
      </c>
      <c r="F384" s="165">
        <v>7</v>
      </c>
      <c r="G384" s="165">
        <v>2</v>
      </c>
      <c r="H384" s="165">
        <v>5</v>
      </c>
      <c r="I384" s="162"/>
    </row>
    <row r="385" spans="2:9" s="158" customFormat="1" ht="10.5" customHeight="1">
      <c r="B385" s="163"/>
      <c r="C385" s="163" t="s">
        <v>686</v>
      </c>
      <c r="D385" s="163"/>
      <c r="E385" s="164"/>
      <c r="F385" s="165"/>
      <c r="G385" s="165"/>
      <c r="H385" s="165"/>
      <c r="I385" s="162"/>
    </row>
    <row r="386" spans="2:9" s="158" customFormat="1" ht="10.5" customHeight="1">
      <c r="B386" s="163"/>
      <c r="C386" s="163" t="s">
        <v>687</v>
      </c>
      <c r="D386" s="163"/>
      <c r="E386" s="164">
        <v>145</v>
      </c>
      <c r="F386" s="165">
        <v>283</v>
      </c>
      <c r="G386" s="165">
        <v>136</v>
      </c>
      <c r="H386" s="165">
        <v>147</v>
      </c>
      <c r="I386" s="162"/>
    </row>
    <row r="387" spans="2:9" s="158" customFormat="1" ht="10.5" customHeight="1">
      <c r="B387" s="163"/>
      <c r="C387" s="163" t="s">
        <v>688</v>
      </c>
      <c r="D387" s="163"/>
      <c r="E387" s="164">
        <v>31</v>
      </c>
      <c r="F387" s="165">
        <v>49</v>
      </c>
      <c r="G387" s="165">
        <v>27</v>
      </c>
      <c r="H387" s="165">
        <v>22</v>
      </c>
      <c r="I387" s="162"/>
    </row>
    <row r="388" spans="2:9" s="158" customFormat="1" ht="10.5" customHeight="1">
      <c r="B388" s="163"/>
      <c r="C388" s="163" t="s">
        <v>689</v>
      </c>
      <c r="D388" s="163"/>
      <c r="E388" s="164">
        <v>12</v>
      </c>
      <c r="F388" s="165">
        <v>24</v>
      </c>
      <c r="G388" s="165">
        <v>19</v>
      </c>
      <c r="H388" s="165">
        <v>5</v>
      </c>
      <c r="I388" s="162"/>
    </row>
    <row r="389" spans="2:9" s="158" customFormat="1" ht="10.5" customHeight="1">
      <c r="B389" s="163"/>
      <c r="C389" s="163" t="s">
        <v>690</v>
      </c>
      <c r="D389" s="163"/>
      <c r="E389" s="164">
        <v>67</v>
      </c>
      <c r="F389" s="165">
        <v>139</v>
      </c>
      <c r="G389" s="165">
        <v>76</v>
      </c>
      <c r="H389" s="165">
        <v>63</v>
      </c>
      <c r="I389" s="162"/>
    </row>
    <row r="390" spans="2:9" s="158" customFormat="1" ht="10.5" customHeight="1">
      <c r="B390" s="163"/>
      <c r="C390" s="163" t="s">
        <v>691</v>
      </c>
      <c r="D390" s="163"/>
      <c r="E390" s="164">
        <v>59</v>
      </c>
      <c r="F390" s="165">
        <v>123</v>
      </c>
      <c r="G390" s="165">
        <v>65</v>
      </c>
      <c r="H390" s="165">
        <v>58</v>
      </c>
      <c r="I390" s="162"/>
    </row>
    <row r="391" spans="2:9" s="158" customFormat="1" ht="10.5" customHeight="1">
      <c r="B391" s="163"/>
      <c r="C391" s="163" t="s">
        <v>692</v>
      </c>
      <c r="D391" s="163"/>
      <c r="E391" s="164">
        <v>50</v>
      </c>
      <c r="F391" s="165">
        <v>101</v>
      </c>
      <c r="G391" s="165">
        <v>52</v>
      </c>
      <c r="H391" s="165">
        <v>49</v>
      </c>
      <c r="I391" s="162"/>
    </row>
    <row r="392" spans="2:9" s="158" customFormat="1" ht="10.5" customHeight="1">
      <c r="B392" s="163"/>
      <c r="C392" s="163" t="s">
        <v>693</v>
      </c>
      <c r="D392" s="163"/>
      <c r="E392" s="164">
        <v>11</v>
      </c>
      <c r="F392" s="165">
        <v>13</v>
      </c>
      <c r="G392" s="165">
        <v>9</v>
      </c>
      <c r="H392" s="165">
        <v>4</v>
      </c>
      <c r="I392" s="162"/>
    </row>
    <row r="393" spans="2:9" s="158" customFormat="1" ht="10.5" customHeight="1">
      <c r="B393" s="163"/>
      <c r="C393" s="163"/>
      <c r="D393" s="163"/>
      <c r="E393" s="166"/>
      <c r="F393" s="167"/>
      <c r="G393" s="167"/>
      <c r="H393" s="167"/>
      <c r="I393" s="162"/>
    </row>
    <row r="394" spans="2:9" s="158" customFormat="1" ht="10.5" customHeight="1">
      <c r="B394" s="163"/>
      <c r="C394" s="163" t="s">
        <v>694</v>
      </c>
      <c r="D394" s="163"/>
      <c r="E394" s="166">
        <f>SUM(E395:E409)</f>
        <v>510</v>
      </c>
      <c r="F394" s="167">
        <f>SUM(F395:F409)</f>
        <v>1042</v>
      </c>
      <c r="G394" s="167">
        <f>SUM(G395:G409)</f>
        <v>594</v>
      </c>
      <c r="H394" s="167">
        <f>SUM(H395:H409)</f>
        <v>448</v>
      </c>
      <c r="I394" s="162"/>
    </row>
    <row r="395" spans="2:9" s="158" customFormat="1" ht="10.5" customHeight="1">
      <c r="B395" s="163"/>
      <c r="C395" s="163" t="s">
        <v>695</v>
      </c>
      <c r="D395" s="163"/>
      <c r="E395" s="164">
        <v>4</v>
      </c>
      <c r="F395" s="165">
        <v>13</v>
      </c>
      <c r="G395" s="165">
        <v>7</v>
      </c>
      <c r="H395" s="165">
        <v>6</v>
      </c>
      <c r="I395" s="162"/>
    </row>
    <row r="396" spans="2:9" s="158" customFormat="1" ht="10.5" customHeight="1">
      <c r="B396" s="163"/>
      <c r="C396" s="163" t="s">
        <v>696</v>
      </c>
      <c r="D396" s="163"/>
      <c r="E396" s="164">
        <v>160</v>
      </c>
      <c r="F396" s="165">
        <v>440</v>
      </c>
      <c r="G396" s="165">
        <v>248</v>
      </c>
      <c r="H396" s="165">
        <v>192</v>
      </c>
      <c r="I396" s="162"/>
    </row>
    <row r="397" spans="2:9" s="158" customFormat="1" ht="10.5" customHeight="1">
      <c r="B397" s="163"/>
      <c r="C397" s="163" t="s">
        <v>697</v>
      </c>
      <c r="D397" s="163"/>
      <c r="E397" s="164">
        <v>4</v>
      </c>
      <c r="F397" s="165">
        <v>6</v>
      </c>
      <c r="G397" s="165">
        <v>4</v>
      </c>
      <c r="H397" s="165">
        <v>2</v>
      </c>
      <c r="I397" s="162"/>
    </row>
    <row r="398" spans="2:9" s="158" customFormat="1" ht="10.5" customHeight="1">
      <c r="B398" s="163"/>
      <c r="C398" s="163" t="s">
        <v>698</v>
      </c>
      <c r="D398" s="163"/>
      <c r="E398" s="164">
        <v>6</v>
      </c>
      <c r="F398" s="165">
        <v>14</v>
      </c>
      <c r="G398" s="165">
        <v>6</v>
      </c>
      <c r="H398" s="165">
        <v>8</v>
      </c>
      <c r="I398" s="162"/>
    </row>
    <row r="399" spans="2:9" s="158" customFormat="1" ht="10.5" customHeight="1">
      <c r="B399" s="163"/>
      <c r="C399" s="163" t="s">
        <v>699</v>
      </c>
      <c r="D399" s="163"/>
      <c r="E399" s="164">
        <v>4</v>
      </c>
      <c r="F399" s="165">
        <v>8</v>
      </c>
      <c r="G399" s="165">
        <v>4</v>
      </c>
      <c r="H399" s="165">
        <v>4</v>
      </c>
      <c r="I399" s="162"/>
    </row>
    <row r="400" spans="2:9" s="158" customFormat="1" ht="10.5" customHeight="1">
      <c r="B400" s="163"/>
      <c r="C400" s="163" t="s">
        <v>700</v>
      </c>
      <c r="D400" s="163"/>
      <c r="E400" s="164">
        <v>5</v>
      </c>
      <c r="F400" s="165">
        <v>14</v>
      </c>
      <c r="G400" s="165">
        <v>9</v>
      </c>
      <c r="H400" s="165">
        <v>5</v>
      </c>
      <c r="I400" s="162"/>
    </row>
    <row r="401" spans="2:9" s="158" customFormat="1" ht="10.5" customHeight="1">
      <c r="B401" s="163"/>
      <c r="C401" s="163" t="s">
        <v>701</v>
      </c>
      <c r="D401" s="163"/>
      <c r="E401" s="164">
        <v>100</v>
      </c>
      <c r="F401" s="165">
        <v>159</v>
      </c>
      <c r="G401" s="165">
        <v>89</v>
      </c>
      <c r="H401" s="165">
        <v>70</v>
      </c>
      <c r="I401" s="162"/>
    </row>
    <row r="402" spans="2:9" s="158" customFormat="1" ht="10.5" customHeight="1">
      <c r="B402" s="163"/>
      <c r="C402" s="163" t="s">
        <v>702</v>
      </c>
      <c r="D402" s="163"/>
      <c r="E402" s="164">
        <v>18</v>
      </c>
      <c r="F402" s="165">
        <v>42</v>
      </c>
      <c r="G402" s="165">
        <v>22</v>
      </c>
      <c r="H402" s="165">
        <v>20</v>
      </c>
      <c r="I402" s="162"/>
    </row>
    <row r="403" spans="2:9" s="158" customFormat="1" ht="10.5" customHeight="1">
      <c r="B403" s="163"/>
      <c r="C403" s="163" t="s">
        <v>703</v>
      </c>
      <c r="D403" s="163"/>
      <c r="E403" s="164"/>
      <c r="F403" s="165"/>
      <c r="G403" s="165"/>
      <c r="H403" s="165"/>
      <c r="I403" s="162"/>
    </row>
    <row r="404" spans="2:9" s="158" customFormat="1" ht="10.5" customHeight="1">
      <c r="B404" s="163"/>
      <c r="C404" s="163" t="s">
        <v>704</v>
      </c>
      <c r="D404" s="163"/>
      <c r="E404" s="164">
        <v>4</v>
      </c>
      <c r="F404" s="165">
        <v>7</v>
      </c>
      <c r="G404" s="165">
        <v>5</v>
      </c>
      <c r="H404" s="165">
        <v>2</v>
      </c>
      <c r="I404" s="162"/>
    </row>
    <row r="405" spans="2:9" s="158" customFormat="1" ht="10.5" customHeight="1">
      <c r="B405" s="163"/>
      <c r="C405" s="163" t="s">
        <v>705</v>
      </c>
      <c r="D405" s="163"/>
      <c r="E405" s="164">
        <v>4</v>
      </c>
      <c r="F405" s="165">
        <v>14</v>
      </c>
      <c r="G405" s="165">
        <v>9</v>
      </c>
      <c r="H405" s="165">
        <v>5</v>
      </c>
      <c r="I405" s="162"/>
    </row>
    <row r="406" spans="2:9" s="158" customFormat="1" ht="10.5" customHeight="1">
      <c r="B406" s="163"/>
      <c r="C406" s="163" t="s">
        <v>706</v>
      </c>
      <c r="D406" s="163"/>
      <c r="E406" s="164">
        <v>6</v>
      </c>
      <c r="F406" s="165">
        <v>8</v>
      </c>
      <c r="G406" s="165">
        <v>6</v>
      </c>
      <c r="H406" s="165">
        <v>2</v>
      </c>
      <c r="I406" s="162"/>
    </row>
    <row r="407" spans="2:9" s="158" customFormat="1" ht="10.5" customHeight="1">
      <c r="B407" s="163"/>
      <c r="C407" s="163" t="s">
        <v>707</v>
      </c>
      <c r="D407" s="168"/>
      <c r="E407" s="164">
        <v>8</v>
      </c>
      <c r="F407" s="165">
        <v>26</v>
      </c>
      <c r="G407" s="165">
        <v>16</v>
      </c>
      <c r="H407" s="165">
        <v>10</v>
      </c>
      <c r="I407" s="162"/>
    </row>
    <row r="408" spans="2:9" s="158" customFormat="1" ht="10.5" customHeight="1">
      <c r="B408" s="163"/>
      <c r="C408" s="163" t="s">
        <v>708</v>
      </c>
      <c r="D408" s="168"/>
      <c r="E408" s="164">
        <v>139</v>
      </c>
      <c r="F408" s="165">
        <v>205</v>
      </c>
      <c r="G408" s="165">
        <v>122</v>
      </c>
      <c r="H408" s="165">
        <v>83</v>
      </c>
      <c r="I408" s="162"/>
    </row>
    <row r="409" spans="2:9" s="158" customFormat="1" ht="10.5" customHeight="1">
      <c r="B409" s="163"/>
      <c r="C409" s="163" t="s">
        <v>709</v>
      </c>
      <c r="D409" s="163"/>
      <c r="E409" s="164">
        <v>48</v>
      </c>
      <c r="F409" s="165">
        <v>86</v>
      </c>
      <c r="G409" s="165">
        <v>47</v>
      </c>
      <c r="H409" s="165">
        <v>39</v>
      </c>
      <c r="I409" s="162"/>
    </row>
    <row r="410" spans="2:9" s="158" customFormat="1" ht="10.5" customHeight="1">
      <c r="B410" s="163"/>
      <c r="C410" s="163"/>
      <c r="D410" s="163"/>
      <c r="E410" s="166"/>
      <c r="F410" s="167"/>
      <c r="G410" s="167"/>
      <c r="H410" s="167"/>
      <c r="I410" s="162"/>
    </row>
    <row r="411" spans="2:9" s="158" customFormat="1" ht="10.5" customHeight="1">
      <c r="B411" s="163"/>
      <c r="C411" s="163" t="s">
        <v>710</v>
      </c>
      <c r="D411" s="163"/>
      <c r="E411" s="166">
        <f>SUM(E412:E422)</f>
        <v>102</v>
      </c>
      <c r="F411" s="167">
        <f>SUM(F412:F422)</f>
        <v>251</v>
      </c>
      <c r="G411" s="167">
        <f>SUM(G412:G422)</f>
        <v>110</v>
      </c>
      <c r="H411" s="167">
        <f>SUM(H412:H422)</f>
        <v>141</v>
      </c>
      <c r="I411" s="162"/>
    </row>
    <row r="412" spans="2:9" s="158" customFormat="1" ht="10.5" customHeight="1">
      <c r="B412" s="163"/>
      <c r="C412" s="163" t="s">
        <v>711</v>
      </c>
      <c r="D412" s="163"/>
      <c r="E412" s="164">
        <v>10</v>
      </c>
      <c r="F412" s="165">
        <v>25</v>
      </c>
      <c r="G412" s="165">
        <v>11</v>
      </c>
      <c r="H412" s="165">
        <v>14</v>
      </c>
      <c r="I412" s="162"/>
    </row>
    <row r="413" spans="2:9" s="158" customFormat="1" ht="10.5" customHeight="1">
      <c r="B413" s="163"/>
      <c r="C413" s="163" t="s">
        <v>712</v>
      </c>
      <c r="D413" s="163"/>
      <c r="E413" s="164">
        <v>6</v>
      </c>
      <c r="F413" s="165">
        <v>16</v>
      </c>
      <c r="G413" s="165">
        <v>7</v>
      </c>
      <c r="H413" s="165">
        <v>9</v>
      </c>
      <c r="I413" s="162"/>
    </row>
    <row r="414" spans="2:9" s="158" customFormat="1" ht="10.5" customHeight="1">
      <c r="B414" s="163"/>
      <c r="C414" s="163" t="s">
        <v>713</v>
      </c>
      <c r="D414" s="163"/>
      <c r="E414" s="164">
        <v>11</v>
      </c>
      <c r="F414" s="165">
        <v>26</v>
      </c>
      <c r="G414" s="165">
        <v>10</v>
      </c>
      <c r="H414" s="165">
        <v>16</v>
      </c>
      <c r="I414" s="162"/>
    </row>
    <row r="415" spans="2:9" s="158" customFormat="1" ht="10.5" customHeight="1">
      <c r="B415" s="163"/>
      <c r="C415" s="163" t="s">
        <v>714</v>
      </c>
      <c r="D415" s="163"/>
      <c r="E415" s="164">
        <v>29</v>
      </c>
      <c r="F415" s="165">
        <v>68</v>
      </c>
      <c r="G415" s="165">
        <v>29</v>
      </c>
      <c r="H415" s="165">
        <v>39</v>
      </c>
      <c r="I415" s="162"/>
    </row>
    <row r="416" spans="2:9" s="158" customFormat="1" ht="10.5" customHeight="1">
      <c r="B416" s="163"/>
      <c r="C416" s="163" t="s">
        <v>715</v>
      </c>
      <c r="D416" s="163"/>
      <c r="E416" s="164">
        <v>6</v>
      </c>
      <c r="F416" s="165">
        <v>16</v>
      </c>
      <c r="G416" s="165">
        <v>9</v>
      </c>
      <c r="H416" s="165">
        <v>7</v>
      </c>
      <c r="I416" s="162"/>
    </row>
    <row r="417" spans="2:9" s="158" customFormat="1" ht="10.5" customHeight="1">
      <c r="B417" s="163"/>
      <c r="C417" s="163" t="s">
        <v>716</v>
      </c>
      <c r="D417" s="163"/>
      <c r="E417" s="164"/>
      <c r="F417" s="165"/>
      <c r="G417" s="165"/>
      <c r="H417" s="165"/>
      <c r="I417" s="162"/>
    </row>
    <row r="418" spans="2:9" s="158" customFormat="1" ht="10.5" customHeight="1">
      <c r="B418" s="163"/>
      <c r="C418" s="163" t="s">
        <v>717</v>
      </c>
      <c r="D418" s="163"/>
      <c r="E418" s="164">
        <v>21</v>
      </c>
      <c r="F418" s="165">
        <v>53</v>
      </c>
      <c r="G418" s="165">
        <v>21</v>
      </c>
      <c r="H418" s="165">
        <v>32</v>
      </c>
      <c r="I418" s="162"/>
    </row>
    <row r="419" spans="2:9" s="158" customFormat="1" ht="10.5" customHeight="1">
      <c r="B419" s="172"/>
      <c r="C419" s="163" t="s">
        <v>718</v>
      </c>
      <c r="D419" s="163"/>
      <c r="E419" s="164"/>
      <c r="F419" s="165"/>
      <c r="G419" s="165"/>
      <c r="H419" s="165"/>
      <c r="I419" s="162"/>
    </row>
    <row r="420" spans="2:9" s="158" customFormat="1" ht="10.5" customHeight="1">
      <c r="B420" s="163"/>
      <c r="C420" s="163" t="s">
        <v>719</v>
      </c>
      <c r="D420" s="168"/>
      <c r="E420" s="164">
        <v>19</v>
      </c>
      <c r="F420" s="165">
        <v>47</v>
      </c>
      <c r="G420" s="165">
        <v>23</v>
      </c>
      <c r="H420" s="165">
        <v>24</v>
      </c>
      <c r="I420" s="162"/>
    </row>
    <row r="421" spans="2:9" s="158" customFormat="1" ht="10.5" customHeight="1">
      <c r="B421" s="163"/>
      <c r="C421" s="163" t="s">
        <v>720</v>
      </c>
      <c r="D421" s="168"/>
      <c r="E421" s="164"/>
      <c r="F421" s="165"/>
      <c r="G421" s="165"/>
      <c r="H421" s="165"/>
      <c r="I421" s="162"/>
    </row>
    <row r="422" spans="2:9" s="158" customFormat="1" ht="10.5" customHeight="1">
      <c r="B422" s="163"/>
      <c r="C422" s="163" t="s">
        <v>721</v>
      </c>
      <c r="D422" s="168"/>
      <c r="E422" s="164"/>
      <c r="F422" s="165"/>
      <c r="G422" s="165"/>
      <c r="H422" s="165"/>
      <c r="I422" s="162"/>
    </row>
    <row r="423" spans="2:9" s="158" customFormat="1" ht="10.5" customHeight="1">
      <c r="B423" s="163"/>
      <c r="C423" s="163"/>
      <c r="D423" s="168"/>
      <c r="E423" s="166"/>
      <c r="F423" s="167"/>
      <c r="G423" s="167"/>
      <c r="H423" s="167"/>
      <c r="I423" s="162"/>
    </row>
    <row r="424" spans="2:9" s="158" customFormat="1" ht="10.5" customHeight="1">
      <c r="B424" s="163"/>
      <c r="C424" s="163" t="s">
        <v>722</v>
      </c>
      <c r="D424" s="163"/>
      <c r="E424" s="166">
        <f>SUM(E425:E441)</f>
        <v>69</v>
      </c>
      <c r="F424" s="167">
        <f>SUM(F425:F441)</f>
        <v>450</v>
      </c>
      <c r="G424" s="167">
        <f>SUM(G425:G441)</f>
        <v>177</v>
      </c>
      <c r="H424" s="167">
        <f>SUM(H425:H441)</f>
        <v>273</v>
      </c>
      <c r="I424" s="162"/>
    </row>
    <row r="425" spans="2:9" s="158" customFormat="1" ht="10.5" customHeight="1">
      <c r="B425" s="163"/>
      <c r="C425" s="163" t="s">
        <v>723</v>
      </c>
      <c r="D425" s="163"/>
      <c r="E425" s="164">
        <v>5</v>
      </c>
      <c r="F425" s="165">
        <v>15</v>
      </c>
      <c r="G425" s="165">
        <v>8</v>
      </c>
      <c r="H425" s="165">
        <v>7</v>
      </c>
      <c r="I425" s="162"/>
    </row>
    <row r="426" spans="2:9" s="158" customFormat="1" ht="10.5" customHeight="1">
      <c r="B426" s="163"/>
      <c r="C426" s="163" t="s">
        <v>724</v>
      </c>
      <c r="D426" s="163"/>
      <c r="E426" s="164">
        <v>6</v>
      </c>
      <c r="F426" s="165">
        <v>18</v>
      </c>
      <c r="G426" s="165">
        <v>9</v>
      </c>
      <c r="H426" s="165">
        <v>9</v>
      </c>
      <c r="I426" s="162"/>
    </row>
    <row r="427" spans="2:9" s="158" customFormat="1" ht="10.5" customHeight="1">
      <c r="B427" s="163"/>
      <c r="C427" s="163" t="s">
        <v>725</v>
      </c>
      <c r="D427" s="163"/>
      <c r="E427" s="164"/>
      <c r="F427" s="165"/>
      <c r="G427" s="165"/>
      <c r="H427" s="165"/>
      <c r="I427" s="162"/>
    </row>
    <row r="428" spans="2:9" s="158" customFormat="1" ht="10.5" customHeight="1">
      <c r="B428" s="163"/>
      <c r="C428" s="163" t="s">
        <v>726</v>
      </c>
      <c r="D428" s="163"/>
      <c r="E428" s="164">
        <v>3</v>
      </c>
      <c r="F428" s="165">
        <v>8</v>
      </c>
      <c r="G428" s="165">
        <v>5</v>
      </c>
      <c r="H428" s="165">
        <v>3</v>
      </c>
      <c r="I428" s="162"/>
    </row>
    <row r="429" spans="2:9" s="158" customFormat="1" ht="10.5" customHeight="1">
      <c r="B429" s="163"/>
      <c r="C429" s="163" t="s">
        <v>727</v>
      </c>
      <c r="D429" s="163"/>
      <c r="E429" s="164"/>
      <c r="F429" s="165"/>
      <c r="G429" s="165"/>
      <c r="H429" s="165"/>
      <c r="I429" s="162"/>
    </row>
    <row r="430" spans="2:9" s="158" customFormat="1" ht="10.5" customHeight="1">
      <c r="B430" s="163"/>
      <c r="C430" s="163" t="s">
        <v>728</v>
      </c>
      <c r="D430" s="173"/>
      <c r="E430" s="164">
        <v>5</v>
      </c>
      <c r="F430" s="165">
        <v>10</v>
      </c>
      <c r="G430" s="165">
        <v>6</v>
      </c>
      <c r="H430" s="165">
        <v>4</v>
      </c>
      <c r="I430" s="162"/>
    </row>
    <row r="431" spans="2:9" s="158" customFormat="1" ht="10.5" customHeight="1">
      <c r="B431" s="169"/>
      <c r="C431" s="169" t="s">
        <v>729</v>
      </c>
      <c r="D431" s="174"/>
      <c r="E431" s="170">
        <v>6</v>
      </c>
      <c r="F431" s="171">
        <v>17</v>
      </c>
      <c r="G431" s="171">
        <v>9</v>
      </c>
      <c r="H431" s="171">
        <v>8</v>
      </c>
      <c r="I431" s="162"/>
    </row>
    <row r="432" spans="2:9" s="158" customFormat="1" ht="10.5" customHeight="1">
      <c r="B432" s="163"/>
      <c r="C432" s="163" t="s">
        <v>730</v>
      </c>
      <c r="D432" s="173"/>
      <c r="E432" s="164">
        <v>4</v>
      </c>
      <c r="F432" s="165">
        <v>10</v>
      </c>
      <c r="G432" s="165">
        <v>5</v>
      </c>
      <c r="H432" s="165">
        <v>5</v>
      </c>
      <c r="I432" s="162"/>
    </row>
    <row r="433" spans="2:9" s="158" customFormat="1" ht="10.5" customHeight="1">
      <c r="B433" s="163"/>
      <c r="C433" s="163" t="s">
        <v>731</v>
      </c>
      <c r="D433" s="163"/>
      <c r="E433" s="164">
        <v>3</v>
      </c>
      <c r="F433" s="165">
        <v>6</v>
      </c>
      <c r="G433" s="165">
        <v>4</v>
      </c>
      <c r="H433" s="165">
        <v>2</v>
      </c>
      <c r="I433" s="162"/>
    </row>
    <row r="434" spans="2:9" s="158" customFormat="1" ht="10.5" customHeight="1">
      <c r="B434" s="163"/>
      <c r="C434" s="163" t="s">
        <v>732</v>
      </c>
      <c r="D434" s="163"/>
      <c r="E434" s="164"/>
      <c r="F434" s="165"/>
      <c r="G434" s="165"/>
      <c r="H434" s="165"/>
      <c r="I434" s="162"/>
    </row>
    <row r="435" spans="2:9" s="158" customFormat="1" ht="10.5" customHeight="1">
      <c r="B435" s="163"/>
      <c r="C435" s="163" t="s">
        <v>733</v>
      </c>
      <c r="D435" s="163"/>
      <c r="E435" s="164">
        <v>3</v>
      </c>
      <c r="F435" s="165">
        <v>9</v>
      </c>
      <c r="G435" s="165">
        <v>5</v>
      </c>
      <c r="H435" s="165">
        <v>4</v>
      </c>
      <c r="I435" s="162"/>
    </row>
    <row r="436" spans="2:9" s="158" customFormat="1" ht="10.5" customHeight="1">
      <c r="B436" s="163"/>
      <c r="C436" s="163" t="s">
        <v>734</v>
      </c>
      <c r="D436" s="163"/>
      <c r="E436" s="164">
        <v>4</v>
      </c>
      <c r="F436" s="165">
        <v>14</v>
      </c>
      <c r="G436" s="165">
        <v>6</v>
      </c>
      <c r="H436" s="165">
        <v>8</v>
      </c>
      <c r="I436" s="162"/>
    </row>
    <row r="437" spans="2:9" s="158" customFormat="1" ht="10.5" customHeight="1">
      <c r="B437" s="163"/>
      <c r="C437" s="163" t="s">
        <v>735</v>
      </c>
      <c r="D437" s="163"/>
      <c r="E437" s="164">
        <v>3</v>
      </c>
      <c r="F437" s="165">
        <v>9</v>
      </c>
      <c r="G437" s="165">
        <v>4</v>
      </c>
      <c r="H437" s="165">
        <v>5</v>
      </c>
      <c r="I437" s="162"/>
    </row>
    <row r="438" spans="2:9" s="158" customFormat="1" ht="10.5" customHeight="1">
      <c r="B438" s="163"/>
      <c r="C438" s="163" t="s">
        <v>736</v>
      </c>
      <c r="D438" s="163"/>
      <c r="E438" s="164">
        <v>3</v>
      </c>
      <c r="F438" s="165">
        <v>9</v>
      </c>
      <c r="G438" s="165">
        <v>5</v>
      </c>
      <c r="H438" s="165">
        <v>4</v>
      </c>
      <c r="I438" s="162"/>
    </row>
    <row r="439" spans="2:9" s="158" customFormat="1" ht="10.5" customHeight="1">
      <c r="B439" s="163"/>
      <c r="C439" s="163" t="s">
        <v>737</v>
      </c>
      <c r="D439" s="163"/>
      <c r="E439" s="164">
        <v>7</v>
      </c>
      <c r="F439" s="165">
        <v>18</v>
      </c>
      <c r="G439" s="165">
        <v>8</v>
      </c>
      <c r="H439" s="165">
        <v>10</v>
      </c>
      <c r="I439" s="162"/>
    </row>
    <row r="440" spans="2:9" s="158" customFormat="1" ht="10.5" customHeight="1">
      <c r="B440" s="163"/>
      <c r="C440" s="163" t="s">
        <v>738</v>
      </c>
      <c r="D440" s="163"/>
      <c r="E440" s="164">
        <v>3</v>
      </c>
      <c r="F440" s="165">
        <v>6</v>
      </c>
      <c r="G440" s="165">
        <v>4</v>
      </c>
      <c r="H440" s="165">
        <v>2</v>
      </c>
      <c r="I440" s="162"/>
    </row>
    <row r="441" spans="2:9" s="158" customFormat="1" ht="10.5" customHeight="1">
      <c r="B441" s="163"/>
      <c r="C441" s="163" t="s">
        <v>739</v>
      </c>
      <c r="D441" s="163"/>
      <c r="E441" s="164">
        <v>14</v>
      </c>
      <c r="F441" s="165">
        <v>301</v>
      </c>
      <c r="G441" s="165">
        <v>99</v>
      </c>
      <c r="H441" s="165">
        <v>202</v>
      </c>
      <c r="I441" s="162"/>
    </row>
    <row r="442" spans="2:9" s="158" customFormat="1" ht="10.5" customHeight="1">
      <c r="B442" s="163"/>
      <c r="C442" s="163"/>
      <c r="D442" s="163"/>
      <c r="E442" s="166"/>
      <c r="F442" s="167"/>
      <c r="G442" s="167"/>
      <c r="H442" s="167"/>
      <c r="I442" s="162"/>
    </row>
    <row r="443" spans="2:9" s="158" customFormat="1" ht="10.5" customHeight="1">
      <c r="B443" s="163"/>
      <c r="C443" s="163" t="s">
        <v>740</v>
      </c>
      <c r="D443" s="163"/>
      <c r="E443" s="166">
        <f>SUM(E444:E455)</f>
        <v>59</v>
      </c>
      <c r="F443" s="167">
        <f>SUM(F444:F455)</f>
        <v>169</v>
      </c>
      <c r="G443" s="167">
        <f>SUM(G444:G455)</f>
        <v>85</v>
      </c>
      <c r="H443" s="167">
        <f>SUM(H444:H455)</f>
        <v>84</v>
      </c>
      <c r="I443" s="162"/>
    </row>
    <row r="444" spans="2:9" s="158" customFormat="1" ht="10.5" customHeight="1">
      <c r="B444" s="163"/>
      <c r="C444" s="163" t="s">
        <v>741</v>
      </c>
      <c r="D444" s="163"/>
      <c r="E444" s="164">
        <v>3</v>
      </c>
      <c r="F444" s="165">
        <v>10</v>
      </c>
      <c r="G444" s="165">
        <v>5</v>
      </c>
      <c r="H444" s="165">
        <v>5</v>
      </c>
      <c r="I444" s="162"/>
    </row>
    <row r="445" spans="2:9" s="158" customFormat="1" ht="10.5" customHeight="1">
      <c r="B445" s="163"/>
      <c r="C445" s="163" t="s">
        <v>742</v>
      </c>
      <c r="D445" s="163"/>
      <c r="E445" s="164"/>
      <c r="F445" s="165"/>
      <c r="G445" s="165"/>
      <c r="H445" s="165"/>
      <c r="I445" s="162"/>
    </row>
    <row r="446" spans="2:9" s="158" customFormat="1" ht="10.5" customHeight="1">
      <c r="B446" s="163"/>
      <c r="C446" s="163" t="s">
        <v>743</v>
      </c>
      <c r="D446" s="163"/>
      <c r="E446" s="164">
        <v>15</v>
      </c>
      <c r="F446" s="165">
        <v>37</v>
      </c>
      <c r="G446" s="165">
        <v>15</v>
      </c>
      <c r="H446" s="165">
        <v>22</v>
      </c>
      <c r="I446" s="162"/>
    </row>
    <row r="447" spans="2:9" s="158" customFormat="1" ht="10.5" customHeight="1">
      <c r="B447" s="163"/>
      <c r="C447" s="163" t="s">
        <v>744</v>
      </c>
      <c r="D447" s="163"/>
      <c r="E447" s="164"/>
      <c r="F447" s="165"/>
      <c r="G447" s="165"/>
      <c r="H447" s="165"/>
      <c r="I447" s="162"/>
    </row>
    <row r="448" spans="2:9" s="158" customFormat="1" ht="10.5" customHeight="1">
      <c r="B448" s="163"/>
      <c r="C448" s="163" t="s">
        <v>745</v>
      </c>
      <c r="D448" s="163"/>
      <c r="E448" s="164">
        <v>3</v>
      </c>
      <c r="F448" s="165">
        <v>5</v>
      </c>
      <c r="G448" s="165">
        <v>3</v>
      </c>
      <c r="H448" s="165">
        <v>2</v>
      </c>
      <c r="I448" s="162"/>
    </row>
    <row r="449" spans="2:9" s="158" customFormat="1" ht="10.5" customHeight="1">
      <c r="B449" s="163"/>
      <c r="C449" s="163" t="s">
        <v>746</v>
      </c>
      <c r="D449" s="168"/>
      <c r="E449" s="164">
        <v>4</v>
      </c>
      <c r="F449" s="165">
        <v>6</v>
      </c>
      <c r="G449" s="165">
        <v>4</v>
      </c>
      <c r="H449" s="165">
        <v>2</v>
      </c>
      <c r="I449" s="162"/>
    </row>
    <row r="450" spans="2:9" s="158" customFormat="1" ht="10.5" customHeight="1">
      <c r="B450" s="163"/>
      <c r="C450" s="163" t="s">
        <v>747</v>
      </c>
      <c r="D450" s="163"/>
      <c r="E450" s="164">
        <v>3</v>
      </c>
      <c r="F450" s="165">
        <v>11</v>
      </c>
      <c r="G450" s="165">
        <v>5</v>
      </c>
      <c r="H450" s="165">
        <v>6</v>
      </c>
      <c r="I450" s="162"/>
    </row>
    <row r="451" spans="2:9" s="158" customFormat="1" ht="10.5" customHeight="1">
      <c r="B451" s="163"/>
      <c r="C451" s="163" t="s">
        <v>748</v>
      </c>
      <c r="D451" s="163"/>
      <c r="E451" s="164">
        <v>14</v>
      </c>
      <c r="F451" s="165">
        <v>49</v>
      </c>
      <c r="G451" s="165">
        <v>27</v>
      </c>
      <c r="H451" s="165">
        <v>22</v>
      </c>
      <c r="I451" s="162"/>
    </row>
    <row r="452" spans="2:9" s="158" customFormat="1" ht="10.5" customHeight="1">
      <c r="B452" s="163"/>
      <c r="C452" s="163" t="s">
        <v>749</v>
      </c>
      <c r="D452" s="163"/>
      <c r="E452" s="164">
        <v>6</v>
      </c>
      <c r="F452" s="165">
        <v>20</v>
      </c>
      <c r="G452" s="165">
        <v>10</v>
      </c>
      <c r="H452" s="165">
        <v>10</v>
      </c>
      <c r="I452" s="162"/>
    </row>
    <row r="453" spans="2:9" s="158" customFormat="1" ht="10.5" customHeight="1">
      <c r="B453" s="163"/>
      <c r="C453" s="163" t="s">
        <v>750</v>
      </c>
      <c r="D453" s="168"/>
      <c r="E453" s="164">
        <v>3</v>
      </c>
      <c r="F453" s="165">
        <v>7</v>
      </c>
      <c r="G453" s="165">
        <v>5</v>
      </c>
      <c r="H453" s="165">
        <v>2</v>
      </c>
      <c r="I453" s="162"/>
    </row>
    <row r="454" spans="2:9" s="158" customFormat="1" ht="10.5" customHeight="1">
      <c r="B454" s="163"/>
      <c r="C454" s="163" t="s">
        <v>751</v>
      </c>
      <c r="D454" s="163"/>
      <c r="E454" s="164">
        <v>8</v>
      </c>
      <c r="F454" s="165">
        <v>24</v>
      </c>
      <c r="G454" s="165">
        <v>11</v>
      </c>
      <c r="H454" s="165">
        <v>13</v>
      </c>
      <c r="I454" s="162"/>
    </row>
    <row r="455" spans="2:9" s="158" customFormat="1" ht="10.5" customHeight="1">
      <c r="B455" s="163"/>
      <c r="C455" s="163" t="s">
        <v>752</v>
      </c>
      <c r="D455" s="163"/>
      <c r="E455" s="164"/>
      <c r="F455" s="165"/>
      <c r="G455" s="165"/>
      <c r="H455" s="165"/>
      <c r="I455" s="162"/>
    </row>
    <row r="456" spans="2:9" s="158" customFormat="1" ht="10.5" customHeight="1">
      <c r="B456" s="163"/>
      <c r="C456" s="163"/>
      <c r="D456" s="163"/>
      <c r="E456" s="166"/>
      <c r="F456" s="167"/>
      <c r="G456" s="167"/>
      <c r="H456" s="167"/>
      <c r="I456" s="162"/>
    </row>
    <row r="457" spans="2:9" s="158" customFormat="1" ht="10.5" customHeight="1">
      <c r="B457" s="163"/>
      <c r="C457" s="163" t="s">
        <v>753</v>
      </c>
      <c r="D457" s="163"/>
      <c r="E457" s="166">
        <f>SUM(E458:E476)</f>
        <v>519</v>
      </c>
      <c r="F457" s="167">
        <f>SUM(F458:F476)</f>
        <v>1346</v>
      </c>
      <c r="G457" s="167">
        <f>SUM(G458:G476)</f>
        <v>660</v>
      </c>
      <c r="H457" s="167">
        <f>SUM(H458:H476)</f>
        <v>686</v>
      </c>
      <c r="I457" s="162"/>
    </row>
    <row r="458" spans="2:9" s="158" customFormat="1" ht="10.5" customHeight="1">
      <c r="B458" s="163"/>
      <c r="C458" s="163" t="s">
        <v>754</v>
      </c>
      <c r="D458" s="163"/>
      <c r="E458" s="164">
        <v>19</v>
      </c>
      <c r="F458" s="165">
        <v>51</v>
      </c>
      <c r="G458" s="165">
        <v>26</v>
      </c>
      <c r="H458" s="165">
        <v>25</v>
      </c>
      <c r="I458" s="162"/>
    </row>
    <row r="459" spans="2:9" s="158" customFormat="1" ht="10.5" customHeight="1">
      <c r="B459" s="163"/>
      <c r="C459" s="163" t="s">
        <v>755</v>
      </c>
      <c r="D459" s="163"/>
      <c r="E459" s="164"/>
      <c r="F459" s="165"/>
      <c r="G459" s="165"/>
      <c r="H459" s="165"/>
      <c r="I459" s="162"/>
    </row>
    <row r="460" spans="2:9" s="158" customFormat="1" ht="10.5" customHeight="1">
      <c r="B460" s="163"/>
      <c r="C460" s="163" t="s">
        <v>756</v>
      </c>
      <c r="D460" s="163"/>
      <c r="E460" s="164">
        <v>14</v>
      </c>
      <c r="F460" s="165">
        <v>35</v>
      </c>
      <c r="G460" s="165">
        <v>17</v>
      </c>
      <c r="H460" s="165">
        <v>18</v>
      </c>
      <c r="I460" s="162"/>
    </row>
    <row r="461" spans="2:9" s="158" customFormat="1" ht="10.5" customHeight="1">
      <c r="B461" s="163"/>
      <c r="C461" s="163" t="s">
        <v>757</v>
      </c>
      <c r="D461" s="163"/>
      <c r="E461" s="164"/>
      <c r="F461" s="165"/>
      <c r="G461" s="165"/>
      <c r="H461" s="165"/>
      <c r="I461" s="162"/>
    </row>
    <row r="462" spans="2:9" s="158" customFormat="1" ht="10.5" customHeight="1">
      <c r="B462" s="163"/>
      <c r="C462" s="163" t="s">
        <v>758</v>
      </c>
      <c r="D462" s="163"/>
      <c r="E462" s="164">
        <v>20</v>
      </c>
      <c r="F462" s="165">
        <v>71</v>
      </c>
      <c r="G462" s="165">
        <v>30</v>
      </c>
      <c r="H462" s="165">
        <v>41</v>
      </c>
      <c r="I462" s="162"/>
    </row>
    <row r="463" spans="2:9" s="158" customFormat="1" ht="10.5" customHeight="1">
      <c r="B463" s="163"/>
      <c r="C463" s="163" t="s">
        <v>759</v>
      </c>
      <c r="D463" s="163"/>
      <c r="E463" s="164">
        <v>46</v>
      </c>
      <c r="F463" s="165">
        <v>118</v>
      </c>
      <c r="G463" s="165">
        <v>61</v>
      </c>
      <c r="H463" s="165">
        <v>57</v>
      </c>
      <c r="I463" s="162"/>
    </row>
    <row r="464" spans="2:9" s="158" customFormat="1" ht="10.5" customHeight="1">
      <c r="B464" s="163"/>
      <c r="C464" s="163" t="s">
        <v>760</v>
      </c>
      <c r="D464" s="163"/>
      <c r="E464" s="164">
        <v>21</v>
      </c>
      <c r="F464" s="165">
        <v>51</v>
      </c>
      <c r="G464" s="165">
        <v>29</v>
      </c>
      <c r="H464" s="165">
        <v>22</v>
      </c>
      <c r="I464" s="162"/>
    </row>
    <row r="465" spans="2:9" s="158" customFormat="1" ht="10.5" customHeight="1">
      <c r="B465" s="163"/>
      <c r="C465" s="163" t="s">
        <v>761</v>
      </c>
      <c r="D465" s="163"/>
      <c r="E465" s="164">
        <v>65</v>
      </c>
      <c r="F465" s="165">
        <v>220</v>
      </c>
      <c r="G465" s="165">
        <v>103</v>
      </c>
      <c r="H465" s="165">
        <v>117</v>
      </c>
      <c r="I465" s="162"/>
    </row>
    <row r="466" spans="2:9" s="158" customFormat="1" ht="10.5" customHeight="1">
      <c r="B466" s="163"/>
      <c r="C466" s="163" t="s">
        <v>762</v>
      </c>
      <c r="D466" s="163"/>
      <c r="E466" s="164">
        <v>66</v>
      </c>
      <c r="F466" s="165">
        <v>172</v>
      </c>
      <c r="G466" s="165">
        <v>88</v>
      </c>
      <c r="H466" s="165">
        <v>84</v>
      </c>
      <c r="I466" s="162"/>
    </row>
    <row r="467" spans="2:9" s="158" customFormat="1" ht="10.5" customHeight="1">
      <c r="B467" s="163"/>
      <c r="C467" s="163" t="s">
        <v>763</v>
      </c>
      <c r="D467" s="163"/>
      <c r="E467" s="164">
        <v>9</v>
      </c>
      <c r="F467" s="165">
        <v>22</v>
      </c>
      <c r="G467" s="165">
        <v>9</v>
      </c>
      <c r="H467" s="165">
        <v>13</v>
      </c>
      <c r="I467" s="162"/>
    </row>
    <row r="468" spans="2:9" s="158" customFormat="1" ht="10.5" customHeight="1">
      <c r="B468" s="163"/>
      <c r="C468" s="163" t="s">
        <v>764</v>
      </c>
      <c r="D468" s="163"/>
      <c r="E468" s="164"/>
      <c r="F468" s="165"/>
      <c r="G468" s="165"/>
      <c r="H468" s="165"/>
      <c r="I468" s="162"/>
    </row>
    <row r="469" spans="2:9" s="158" customFormat="1" ht="10.5" customHeight="1">
      <c r="B469" s="163"/>
      <c r="C469" s="163" t="s">
        <v>765</v>
      </c>
      <c r="D469" s="163"/>
      <c r="E469" s="164">
        <v>3</v>
      </c>
      <c r="F469" s="165">
        <v>9</v>
      </c>
      <c r="G469" s="165">
        <v>3</v>
      </c>
      <c r="H469" s="165">
        <v>6</v>
      </c>
      <c r="I469" s="162"/>
    </row>
    <row r="470" spans="2:9" s="158" customFormat="1" ht="10.5" customHeight="1">
      <c r="B470" s="163"/>
      <c r="C470" s="163" t="s">
        <v>766</v>
      </c>
      <c r="D470" s="163"/>
      <c r="E470" s="164">
        <v>3</v>
      </c>
      <c r="F470" s="165">
        <v>10</v>
      </c>
      <c r="G470" s="165">
        <v>5</v>
      </c>
      <c r="H470" s="165">
        <v>5</v>
      </c>
      <c r="I470" s="162"/>
    </row>
    <row r="471" spans="2:9" s="158" customFormat="1" ht="10.5" customHeight="1">
      <c r="B471" s="163"/>
      <c r="C471" s="163" t="s">
        <v>767</v>
      </c>
      <c r="D471" s="163"/>
      <c r="E471" s="164">
        <v>5</v>
      </c>
      <c r="F471" s="165">
        <v>9</v>
      </c>
      <c r="G471" s="165">
        <v>3</v>
      </c>
      <c r="H471" s="165">
        <v>6</v>
      </c>
      <c r="I471" s="162"/>
    </row>
    <row r="472" spans="2:9" s="158" customFormat="1" ht="10.5" customHeight="1">
      <c r="B472" s="163"/>
      <c r="C472" s="163" t="s">
        <v>768</v>
      </c>
      <c r="D472" s="163"/>
      <c r="E472" s="164"/>
      <c r="F472" s="165"/>
      <c r="G472" s="165"/>
      <c r="H472" s="165"/>
      <c r="I472" s="162"/>
    </row>
    <row r="473" spans="2:9" s="158" customFormat="1" ht="10.5" customHeight="1">
      <c r="B473" s="163"/>
      <c r="C473" s="163" t="s">
        <v>769</v>
      </c>
      <c r="D473" s="163"/>
      <c r="E473" s="164">
        <v>165</v>
      </c>
      <c r="F473" s="165">
        <v>316</v>
      </c>
      <c r="G473" s="165">
        <v>151</v>
      </c>
      <c r="H473" s="165">
        <v>165</v>
      </c>
      <c r="I473" s="162"/>
    </row>
    <row r="474" spans="2:9" s="158" customFormat="1" ht="10.5" customHeight="1">
      <c r="B474" s="163"/>
      <c r="C474" s="163" t="s">
        <v>770</v>
      </c>
      <c r="D474" s="163"/>
      <c r="E474" s="164">
        <v>66</v>
      </c>
      <c r="F474" s="165">
        <v>211</v>
      </c>
      <c r="G474" s="165">
        <v>111</v>
      </c>
      <c r="H474" s="165">
        <v>100</v>
      </c>
      <c r="I474" s="162"/>
    </row>
    <row r="475" spans="2:9" s="158" customFormat="1" ht="10.5" customHeight="1">
      <c r="B475" s="163"/>
      <c r="C475" s="163" t="s">
        <v>771</v>
      </c>
      <c r="D475" s="163"/>
      <c r="E475" s="164"/>
      <c r="F475" s="165"/>
      <c r="G475" s="165"/>
      <c r="H475" s="165"/>
      <c r="I475" s="162"/>
    </row>
    <row r="476" spans="2:9" s="158" customFormat="1" ht="10.5" customHeight="1">
      <c r="B476" s="163"/>
      <c r="C476" s="163" t="s">
        <v>772</v>
      </c>
      <c r="D476" s="163"/>
      <c r="E476" s="164">
        <v>17</v>
      </c>
      <c r="F476" s="165">
        <v>51</v>
      </c>
      <c r="G476" s="165">
        <v>24</v>
      </c>
      <c r="H476" s="165">
        <v>27</v>
      </c>
      <c r="I476" s="162"/>
    </row>
    <row r="477" spans="2:9" s="158" customFormat="1" ht="10.5" customHeight="1">
      <c r="B477" s="163"/>
      <c r="C477" s="163"/>
      <c r="D477" s="163"/>
      <c r="E477" s="166"/>
      <c r="F477" s="167"/>
      <c r="G477" s="167"/>
      <c r="H477" s="167"/>
      <c r="I477" s="162"/>
    </row>
    <row r="478" spans="2:9" s="158" customFormat="1" ht="10.5" customHeight="1">
      <c r="B478" s="163"/>
      <c r="C478" s="163" t="s">
        <v>773</v>
      </c>
      <c r="D478" s="163"/>
      <c r="E478" s="166">
        <f>SUM(E479:E482)</f>
        <v>99</v>
      </c>
      <c r="F478" s="167">
        <f>SUM(F479:F482)</f>
        <v>217</v>
      </c>
      <c r="G478" s="167">
        <f>SUM(G479:G482)</f>
        <v>103</v>
      </c>
      <c r="H478" s="167">
        <f>SUM(H479:H482)</f>
        <v>114</v>
      </c>
      <c r="I478" s="162"/>
    </row>
    <row r="479" spans="2:9" s="158" customFormat="1" ht="10.5" customHeight="1">
      <c r="B479" s="163"/>
      <c r="C479" s="163" t="s">
        <v>774</v>
      </c>
      <c r="D479" s="163"/>
      <c r="E479" s="164">
        <v>9</v>
      </c>
      <c r="F479" s="165">
        <v>27</v>
      </c>
      <c r="G479" s="165">
        <v>14</v>
      </c>
      <c r="H479" s="165">
        <v>13</v>
      </c>
      <c r="I479" s="162"/>
    </row>
    <row r="480" spans="2:9" s="158" customFormat="1" ht="10.5" customHeight="1">
      <c r="B480" s="163"/>
      <c r="C480" s="163" t="s">
        <v>775</v>
      </c>
      <c r="D480" s="163"/>
      <c r="E480" s="164"/>
      <c r="F480" s="165"/>
      <c r="G480" s="165"/>
      <c r="H480" s="165"/>
      <c r="I480" s="162"/>
    </row>
    <row r="481" spans="2:9" s="158" customFormat="1" ht="10.5" customHeight="1">
      <c r="B481" s="163"/>
      <c r="C481" s="163" t="s">
        <v>776</v>
      </c>
      <c r="D481" s="163"/>
      <c r="E481" s="164">
        <v>7</v>
      </c>
      <c r="F481" s="165">
        <v>19</v>
      </c>
      <c r="G481" s="165">
        <v>7</v>
      </c>
      <c r="H481" s="165">
        <v>12</v>
      </c>
      <c r="I481" s="162"/>
    </row>
    <row r="482" spans="2:9" s="158" customFormat="1" ht="10.5" customHeight="1">
      <c r="B482" s="163"/>
      <c r="C482" s="163" t="s">
        <v>777</v>
      </c>
      <c r="D482" s="163"/>
      <c r="E482" s="164">
        <v>83</v>
      </c>
      <c r="F482" s="165">
        <v>171</v>
      </c>
      <c r="G482" s="165">
        <v>82</v>
      </c>
      <c r="H482" s="165">
        <v>89</v>
      </c>
      <c r="I482" s="162"/>
    </row>
    <row r="483" spans="2:9" s="158" customFormat="1" ht="10.5" customHeight="1">
      <c r="B483" s="163"/>
      <c r="C483" s="163"/>
      <c r="D483" s="163"/>
      <c r="E483" s="166"/>
      <c r="F483" s="167"/>
      <c r="G483" s="167"/>
      <c r="H483" s="167"/>
      <c r="I483" s="162"/>
    </row>
    <row r="484" spans="2:9" s="158" customFormat="1" ht="10.5" customHeight="1">
      <c r="B484" s="163"/>
      <c r="C484" s="163" t="s">
        <v>778</v>
      </c>
      <c r="D484" s="163"/>
      <c r="E484" s="166">
        <f>SUM(E485:E494)</f>
        <v>855</v>
      </c>
      <c r="F484" s="167">
        <f>SUM(F485:F494)</f>
        <v>2045</v>
      </c>
      <c r="G484" s="167">
        <f>SUM(G485:G494)</f>
        <v>1050</v>
      </c>
      <c r="H484" s="167">
        <f>SUM(H485:H494)</f>
        <v>995</v>
      </c>
      <c r="I484" s="162"/>
    </row>
    <row r="485" spans="2:9" s="158" customFormat="1" ht="10.5" customHeight="1">
      <c r="B485" s="163"/>
      <c r="C485" s="163" t="s">
        <v>779</v>
      </c>
      <c r="D485" s="163"/>
      <c r="E485" s="164">
        <v>129</v>
      </c>
      <c r="F485" s="165">
        <v>340</v>
      </c>
      <c r="G485" s="165">
        <v>178</v>
      </c>
      <c r="H485" s="165">
        <v>162</v>
      </c>
      <c r="I485" s="162"/>
    </row>
    <row r="486" spans="2:9" s="158" customFormat="1" ht="10.5" customHeight="1">
      <c r="B486" s="163"/>
      <c r="C486" s="163" t="s">
        <v>780</v>
      </c>
      <c r="D486" s="163"/>
      <c r="E486" s="164">
        <v>44</v>
      </c>
      <c r="F486" s="165">
        <v>111</v>
      </c>
      <c r="G486" s="165">
        <v>56</v>
      </c>
      <c r="H486" s="165">
        <v>55</v>
      </c>
      <c r="I486" s="162"/>
    </row>
    <row r="487" spans="2:9" s="158" customFormat="1" ht="10.5" customHeight="1">
      <c r="B487" s="163"/>
      <c r="C487" s="163" t="s">
        <v>781</v>
      </c>
      <c r="D487" s="163"/>
      <c r="E487" s="164">
        <v>7</v>
      </c>
      <c r="F487" s="165">
        <v>15</v>
      </c>
      <c r="G487" s="165">
        <v>6</v>
      </c>
      <c r="H487" s="165">
        <v>9</v>
      </c>
      <c r="I487" s="162"/>
    </row>
    <row r="488" spans="2:9" s="158" customFormat="1" ht="10.5" customHeight="1">
      <c r="B488" s="163"/>
      <c r="C488" s="163" t="s">
        <v>782</v>
      </c>
      <c r="D488" s="163"/>
      <c r="E488" s="164">
        <v>4</v>
      </c>
      <c r="F488" s="165">
        <v>9</v>
      </c>
      <c r="G488" s="165">
        <v>5</v>
      </c>
      <c r="H488" s="165">
        <v>4</v>
      </c>
      <c r="I488" s="162"/>
    </row>
    <row r="489" spans="2:9" s="158" customFormat="1" ht="10.5" customHeight="1">
      <c r="B489" s="163"/>
      <c r="C489" s="163" t="s">
        <v>783</v>
      </c>
      <c r="D489" s="163"/>
      <c r="E489" s="164">
        <v>62</v>
      </c>
      <c r="F489" s="165">
        <v>159</v>
      </c>
      <c r="G489" s="165">
        <v>81</v>
      </c>
      <c r="H489" s="165">
        <v>78</v>
      </c>
      <c r="I489" s="162"/>
    </row>
    <row r="490" spans="2:9" s="158" customFormat="1" ht="10.5" customHeight="1">
      <c r="B490" s="163"/>
      <c r="C490" s="163" t="s">
        <v>784</v>
      </c>
      <c r="D490" s="163"/>
      <c r="E490" s="164">
        <v>31</v>
      </c>
      <c r="F490" s="165">
        <v>87</v>
      </c>
      <c r="G490" s="165">
        <v>42</v>
      </c>
      <c r="H490" s="165">
        <v>45</v>
      </c>
      <c r="I490" s="162"/>
    </row>
    <row r="491" spans="2:9" s="158" customFormat="1" ht="10.5" customHeight="1">
      <c r="B491" s="163"/>
      <c r="C491" s="163" t="s">
        <v>785</v>
      </c>
      <c r="D491" s="163"/>
      <c r="E491" s="164"/>
      <c r="F491" s="165"/>
      <c r="G491" s="165"/>
      <c r="H491" s="165"/>
      <c r="I491" s="162"/>
    </row>
    <row r="492" spans="2:9" s="158" customFormat="1" ht="10.5" customHeight="1">
      <c r="B492" s="163"/>
      <c r="C492" s="163" t="s">
        <v>786</v>
      </c>
      <c r="D492" s="163"/>
      <c r="E492" s="164">
        <v>63</v>
      </c>
      <c r="F492" s="165">
        <v>120</v>
      </c>
      <c r="G492" s="165">
        <v>56</v>
      </c>
      <c r="H492" s="165">
        <v>64</v>
      </c>
      <c r="I492" s="162"/>
    </row>
    <row r="493" spans="2:9" s="158" customFormat="1" ht="10.5" customHeight="1">
      <c r="B493" s="163"/>
      <c r="C493" s="163" t="s">
        <v>787</v>
      </c>
      <c r="D493" s="163"/>
      <c r="E493" s="164">
        <v>360</v>
      </c>
      <c r="F493" s="165">
        <v>840</v>
      </c>
      <c r="G493" s="165">
        <v>425</v>
      </c>
      <c r="H493" s="165">
        <v>415</v>
      </c>
      <c r="I493" s="162"/>
    </row>
    <row r="494" spans="2:9" s="158" customFormat="1" ht="10.5" customHeight="1">
      <c r="B494" s="163"/>
      <c r="C494" s="163" t="s">
        <v>788</v>
      </c>
      <c r="D494" s="163"/>
      <c r="E494" s="164">
        <v>155</v>
      </c>
      <c r="F494" s="165">
        <v>364</v>
      </c>
      <c r="G494" s="165">
        <v>201</v>
      </c>
      <c r="H494" s="165">
        <v>163</v>
      </c>
      <c r="I494" s="162"/>
    </row>
    <row r="495" spans="2:9" s="158" customFormat="1" ht="10.5" customHeight="1">
      <c r="B495" s="163"/>
      <c r="C495" s="163"/>
      <c r="D495" s="163"/>
      <c r="E495" s="166"/>
      <c r="F495" s="167"/>
      <c r="G495" s="167"/>
      <c r="H495" s="167"/>
      <c r="I495" s="162"/>
    </row>
    <row r="496" spans="2:9" s="158" customFormat="1" ht="10.5" customHeight="1">
      <c r="B496" s="163"/>
      <c r="C496" s="163" t="s">
        <v>789</v>
      </c>
      <c r="D496" s="163"/>
      <c r="E496" s="166">
        <f>SUM(E497:E521)</f>
        <v>496</v>
      </c>
      <c r="F496" s="167">
        <f>SUM(F497:F521)</f>
        <v>1511</v>
      </c>
      <c r="G496" s="167">
        <f>SUM(G497:G521)</f>
        <v>726</v>
      </c>
      <c r="H496" s="167">
        <f>SUM(H497:H521)</f>
        <v>785</v>
      </c>
      <c r="I496" s="162"/>
    </row>
    <row r="497" spans="2:9" s="158" customFormat="1" ht="10.5" customHeight="1">
      <c r="B497" s="163"/>
      <c r="C497" s="163" t="s">
        <v>790</v>
      </c>
      <c r="D497" s="163"/>
      <c r="E497" s="164">
        <v>13</v>
      </c>
      <c r="F497" s="165">
        <v>37</v>
      </c>
      <c r="G497" s="165">
        <v>19</v>
      </c>
      <c r="H497" s="165">
        <v>18</v>
      </c>
      <c r="I497" s="162"/>
    </row>
    <row r="498" spans="2:9" s="158" customFormat="1" ht="10.5" customHeight="1">
      <c r="B498" s="163"/>
      <c r="C498" s="163" t="s">
        <v>791</v>
      </c>
      <c r="D498" s="163"/>
      <c r="E498" s="164"/>
      <c r="F498" s="165"/>
      <c r="G498" s="165"/>
      <c r="H498" s="165"/>
      <c r="I498" s="162"/>
    </row>
    <row r="499" spans="2:9" s="158" customFormat="1" ht="10.5" customHeight="1">
      <c r="B499" s="163"/>
      <c r="C499" s="163" t="s">
        <v>792</v>
      </c>
      <c r="D499" s="163"/>
      <c r="E499" s="164">
        <v>4</v>
      </c>
      <c r="F499" s="165">
        <v>17</v>
      </c>
      <c r="G499" s="165">
        <v>8</v>
      </c>
      <c r="H499" s="165">
        <v>9</v>
      </c>
      <c r="I499" s="162"/>
    </row>
    <row r="500" spans="2:9" s="158" customFormat="1" ht="10.5" customHeight="1">
      <c r="B500" s="163"/>
      <c r="C500" s="163" t="s">
        <v>793</v>
      </c>
      <c r="D500" s="163"/>
      <c r="E500" s="164">
        <v>5</v>
      </c>
      <c r="F500" s="165">
        <v>18</v>
      </c>
      <c r="G500" s="165">
        <v>9</v>
      </c>
      <c r="H500" s="165">
        <v>9</v>
      </c>
      <c r="I500" s="162"/>
    </row>
    <row r="501" spans="2:9" s="158" customFormat="1" ht="10.5" customHeight="1">
      <c r="B501" s="163"/>
      <c r="C501" s="163" t="s">
        <v>794</v>
      </c>
      <c r="D501" s="163"/>
      <c r="E501" s="164">
        <v>26</v>
      </c>
      <c r="F501" s="165">
        <v>73</v>
      </c>
      <c r="G501" s="165">
        <v>35</v>
      </c>
      <c r="H501" s="165">
        <v>38</v>
      </c>
      <c r="I501" s="162"/>
    </row>
    <row r="502" spans="2:9" s="158" customFormat="1" ht="10.5" customHeight="1">
      <c r="B502" s="169"/>
      <c r="C502" s="169" t="s">
        <v>795</v>
      </c>
      <c r="D502" s="169"/>
      <c r="E502" s="170">
        <v>57</v>
      </c>
      <c r="F502" s="171">
        <v>178</v>
      </c>
      <c r="G502" s="171">
        <v>87</v>
      </c>
      <c r="H502" s="171">
        <v>91</v>
      </c>
      <c r="I502" s="162"/>
    </row>
    <row r="503" spans="2:9" s="158" customFormat="1" ht="10.5" customHeight="1">
      <c r="B503" s="163"/>
      <c r="C503" s="163" t="s">
        <v>796</v>
      </c>
      <c r="D503" s="163"/>
      <c r="E503" s="164">
        <v>25</v>
      </c>
      <c r="F503" s="165">
        <v>77</v>
      </c>
      <c r="G503" s="165">
        <v>40</v>
      </c>
      <c r="H503" s="165">
        <v>37</v>
      </c>
      <c r="I503" s="162"/>
    </row>
    <row r="504" spans="2:9" s="158" customFormat="1" ht="10.5" customHeight="1">
      <c r="B504" s="163"/>
      <c r="C504" s="163" t="s">
        <v>797</v>
      </c>
      <c r="D504" s="163"/>
      <c r="E504" s="164"/>
      <c r="F504" s="165"/>
      <c r="G504" s="165"/>
      <c r="H504" s="165"/>
      <c r="I504" s="162"/>
    </row>
    <row r="505" spans="2:9" s="158" customFormat="1" ht="10.5" customHeight="1">
      <c r="B505" s="163"/>
      <c r="C505" s="163" t="s">
        <v>798</v>
      </c>
      <c r="D505" s="163"/>
      <c r="E505" s="164">
        <v>7</v>
      </c>
      <c r="F505" s="165">
        <v>19</v>
      </c>
      <c r="G505" s="165">
        <v>10</v>
      </c>
      <c r="H505" s="165">
        <v>9</v>
      </c>
      <c r="I505" s="162"/>
    </row>
    <row r="506" spans="2:9" s="158" customFormat="1" ht="10.5" customHeight="1">
      <c r="B506" s="163"/>
      <c r="C506" s="163" t="s">
        <v>799</v>
      </c>
      <c r="D506" s="163"/>
      <c r="E506" s="164">
        <v>28</v>
      </c>
      <c r="F506" s="165">
        <v>85</v>
      </c>
      <c r="G506" s="165">
        <v>36</v>
      </c>
      <c r="H506" s="165">
        <v>49</v>
      </c>
      <c r="I506" s="162"/>
    </row>
    <row r="507" spans="2:9" s="158" customFormat="1" ht="10.5" customHeight="1">
      <c r="B507" s="163"/>
      <c r="C507" s="163" t="s">
        <v>800</v>
      </c>
      <c r="D507" s="163"/>
      <c r="E507" s="164">
        <v>26</v>
      </c>
      <c r="F507" s="165">
        <v>69</v>
      </c>
      <c r="G507" s="165">
        <v>31</v>
      </c>
      <c r="H507" s="165">
        <v>38</v>
      </c>
      <c r="I507" s="162"/>
    </row>
    <row r="508" spans="2:9" s="158" customFormat="1" ht="10.5" customHeight="1">
      <c r="B508" s="163"/>
      <c r="C508" s="163" t="s">
        <v>801</v>
      </c>
      <c r="D508" s="163"/>
      <c r="E508" s="164">
        <v>69</v>
      </c>
      <c r="F508" s="165">
        <v>186</v>
      </c>
      <c r="G508" s="165">
        <v>97</v>
      </c>
      <c r="H508" s="165">
        <v>89</v>
      </c>
      <c r="I508" s="162"/>
    </row>
    <row r="509" spans="2:9" s="158" customFormat="1" ht="10.5" customHeight="1">
      <c r="B509" s="163"/>
      <c r="C509" s="163" t="s">
        <v>802</v>
      </c>
      <c r="D509" s="163"/>
      <c r="E509" s="164">
        <v>24</v>
      </c>
      <c r="F509" s="165">
        <v>62</v>
      </c>
      <c r="G509" s="165">
        <v>33</v>
      </c>
      <c r="H509" s="165">
        <v>29</v>
      </c>
      <c r="I509" s="162"/>
    </row>
    <row r="510" spans="2:9" s="158" customFormat="1" ht="10.5" customHeight="1">
      <c r="B510" s="163"/>
      <c r="C510" s="163" t="s">
        <v>803</v>
      </c>
      <c r="D510" s="163"/>
      <c r="E510" s="164">
        <v>37</v>
      </c>
      <c r="F510" s="165">
        <v>104</v>
      </c>
      <c r="G510" s="165">
        <v>53</v>
      </c>
      <c r="H510" s="165">
        <v>51</v>
      </c>
      <c r="I510" s="162"/>
    </row>
    <row r="511" spans="2:9" s="158" customFormat="1" ht="10.5" customHeight="1">
      <c r="B511" s="163"/>
      <c r="C511" s="163" t="s">
        <v>804</v>
      </c>
      <c r="D511" s="163"/>
      <c r="E511" s="164">
        <v>57</v>
      </c>
      <c r="F511" s="165">
        <v>172</v>
      </c>
      <c r="G511" s="165">
        <v>75</v>
      </c>
      <c r="H511" s="165">
        <v>97</v>
      </c>
      <c r="I511" s="162"/>
    </row>
    <row r="512" spans="2:9" s="158" customFormat="1" ht="10.5" customHeight="1">
      <c r="B512" s="163"/>
      <c r="C512" s="163" t="s">
        <v>805</v>
      </c>
      <c r="D512" s="163"/>
      <c r="E512" s="164">
        <v>23</v>
      </c>
      <c r="F512" s="165">
        <v>153</v>
      </c>
      <c r="G512" s="165">
        <v>66</v>
      </c>
      <c r="H512" s="165">
        <v>87</v>
      </c>
      <c r="I512" s="162"/>
    </row>
    <row r="513" spans="2:9" s="158" customFormat="1" ht="10.5" customHeight="1">
      <c r="B513" s="163"/>
      <c r="C513" s="163" t="s">
        <v>806</v>
      </c>
      <c r="D513" s="168"/>
      <c r="E513" s="164">
        <v>5</v>
      </c>
      <c r="F513" s="165">
        <v>11</v>
      </c>
      <c r="G513" s="165">
        <v>4</v>
      </c>
      <c r="H513" s="165">
        <v>7</v>
      </c>
      <c r="I513" s="162"/>
    </row>
    <row r="514" spans="2:9" s="158" customFormat="1" ht="10.5" customHeight="1">
      <c r="B514" s="163"/>
      <c r="C514" s="163" t="s">
        <v>807</v>
      </c>
      <c r="D514" s="168"/>
      <c r="E514" s="164">
        <v>9</v>
      </c>
      <c r="F514" s="165">
        <v>21</v>
      </c>
      <c r="G514" s="165">
        <v>10</v>
      </c>
      <c r="H514" s="165">
        <v>11</v>
      </c>
      <c r="I514" s="162"/>
    </row>
    <row r="515" spans="2:9" s="158" customFormat="1" ht="10.5" customHeight="1">
      <c r="B515" s="163"/>
      <c r="C515" s="163" t="s">
        <v>808</v>
      </c>
      <c r="D515" s="163"/>
      <c r="E515" s="164">
        <v>44</v>
      </c>
      <c r="F515" s="165">
        <v>124</v>
      </c>
      <c r="G515" s="165">
        <v>59</v>
      </c>
      <c r="H515" s="165">
        <v>65</v>
      </c>
      <c r="I515" s="162"/>
    </row>
    <row r="516" spans="2:9" s="158" customFormat="1" ht="10.5" customHeight="1">
      <c r="B516" s="163"/>
      <c r="C516" s="163" t="s">
        <v>809</v>
      </c>
      <c r="D516" s="163"/>
      <c r="E516" s="164">
        <v>7</v>
      </c>
      <c r="F516" s="165">
        <v>21</v>
      </c>
      <c r="G516" s="165">
        <v>9</v>
      </c>
      <c r="H516" s="165">
        <v>12</v>
      </c>
      <c r="I516" s="162"/>
    </row>
    <row r="517" spans="2:9" s="158" customFormat="1" ht="10.5" customHeight="1">
      <c r="B517" s="163"/>
      <c r="C517" s="163" t="s">
        <v>810</v>
      </c>
      <c r="D517" s="163"/>
      <c r="E517" s="164">
        <v>9</v>
      </c>
      <c r="F517" s="165">
        <v>21</v>
      </c>
      <c r="G517" s="165">
        <v>9</v>
      </c>
      <c r="H517" s="165">
        <v>12</v>
      </c>
      <c r="I517" s="162"/>
    </row>
    <row r="518" spans="2:9" s="158" customFormat="1" ht="10.5" customHeight="1">
      <c r="B518" s="163"/>
      <c r="C518" s="163" t="s">
        <v>811</v>
      </c>
      <c r="D518" s="163"/>
      <c r="E518" s="164">
        <v>7</v>
      </c>
      <c r="F518" s="165">
        <v>25</v>
      </c>
      <c r="G518" s="165">
        <v>14</v>
      </c>
      <c r="H518" s="165">
        <v>11</v>
      </c>
      <c r="I518" s="162"/>
    </row>
    <row r="519" spans="2:9" s="158" customFormat="1" ht="10.5" customHeight="1">
      <c r="B519" s="163"/>
      <c r="C519" s="163" t="s">
        <v>812</v>
      </c>
      <c r="D519" s="163"/>
      <c r="E519" s="164"/>
      <c r="F519" s="165"/>
      <c r="G519" s="165"/>
      <c r="H519" s="165"/>
      <c r="I519" s="162"/>
    </row>
    <row r="520" spans="2:9" s="158" customFormat="1" ht="10.5" customHeight="1">
      <c r="B520" s="163"/>
      <c r="C520" s="163" t="s">
        <v>813</v>
      </c>
      <c r="D520" s="163"/>
      <c r="E520" s="164">
        <v>6</v>
      </c>
      <c r="F520" s="165">
        <v>19</v>
      </c>
      <c r="G520" s="165">
        <v>11</v>
      </c>
      <c r="H520" s="165">
        <v>8</v>
      </c>
      <c r="I520" s="162"/>
    </row>
    <row r="521" spans="2:9" s="158" customFormat="1" ht="10.5" customHeight="1">
      <c r="B521" s="163"/>
      <c r="C521" s="163" t="s">
        <v>814</v>
      </c>
      <c r="D521" s="163"/>
      <c r="E521" s="164">
        <v>8</v>
      </c>
      <c r="F521" s="165">
        <v>19</v>
      </c>
      <c r="G521" s="165">
        <v>11</v>
      </c>
      <c r="H521" s="165">
        <v>8</v>
      </c>
      <c r="I521" s="162"/>
    </row>
    <row r="522" spans="2:9" s="158" customFormat="1" ht="10.5" customHeight="1">
      <c r="B522" s="163"/>
      <c r="C522" s="163"/>
      <c r="D522" s="163"/>
      <c r="E522" s="166"/>
      <c r="F522" s="167"/>
      <c r="G522" s="167"/>
      <c r="H522" s="167"/>
      <c r="I522" s="162"/>
    </row>
    <row r="523" spans="2:9" s="158" customFormat="1" ht="10.5" customHeight="1">
      <c r="B523" s="163"/>
      <c r="C523" s="163" t="s">
        <v>815</v>
      </c>
      <c r="D523" s="163"/>
      <c r="E523" s="166">
        <f>SUM(E524:E532)</f>
        <v>85</v>
      </c>
      <c r="F523" s="167">
        <f>SUM(F524:F532)</f>
        <v>251</v>
      </c>
      <c r="G523" s="167">
        <f>SUM(G524:G532)</f>
        <v>117</v>
      </c>
      <c r="H523" s="167">
        <f>SUM(H524:H532)</f>
        <v>134</v>
      </c>
      <c r="I523" s="162"/>
    </row>
    <row r="524" spans="2:9" s="158" customFormat="1" ht="10.5" customHeight="1">
      <c r="B524" s="163"/>
      <c r="C524" s="163" t="s">
        <v>816</v>
      </c>
      <c r="D524" s="163"/>
      <c r="E524" s="164">
        <v>11</v>
      </c>
      <c r="F524" s="165">
        <v>32</v>
      </c>
      <c r="G524" s="165">
        <v>16</v>
      </c>
      <c r="H524" s="165">
        <v>16</v>
      </c>
      <c r="I524" s="162"/>
    </row>
    <row r="525" spans="2:9" s="158" customFormat="1" ht="10.5" customHeight="1">
      <c r="B525" s="163"/>
      <c r="C525" s="163" t="s">
        <v>817</v>
      </c>
      <c r="D525" s="163"/>
      <c r="E525" s="164">
        <v>6</v>
      </c>
      <c r="F525" s="165">
        <v>15</v>
      </c>
      <c r="G525" s="165">
        <v>8</v>
      </c>
      <c r="H525" s="165">
        <v>7</v>
      </c>
      <c r="I525" s="162"/>
    </row>
    <row r="526" spans="2:9" s="158" customFormat="1" ht="10.5" customHeight="1">
      <c r="B526" s="163"/>
      <c r="C526" s="163" t="s">
        <v>818</v>
      </c>
      <c r="D526" s="163"/>
      <c r="E526" s="164">
        <v>34</v>
      </c>
      <c r="F526" s="165">
        <v>103</v>
      </c>
      <c r="G526" s="165">
        <v>48</v>
      </c>
      <c r="H526" s="165">
        <v>55</v>
      </c>
      <c r="I526" s="162"/>
    </row>
    <row r="527" spans="2:9" s="158" customFormat="1" ht="10.5" customHeight="1">
      <c r="B527" s="163"/>
      <c r="C527" s="163" t="s">
        <v>819</v>
      </c>
      <c r="D527" s="163"/>
      <c r="E527" s="164">
        <v>18</v>
      </c>
      <c r="F527" s="165">
        <v>55</v>
      </c>
      <c r="G527" s="165">
        <v>26</v>
      </c>
      <c r="H527" s="165">
        <v>29</v>
      </c>
      <c r="I527" s="162"/>
    </row>
    <row r="528" spans="2:9" s="158" customFormat="1" ht="10.5" customHeight="1">
      <c r="B528" s="163"/>
      <c r="C528" s="163" t="s">
        <v>820</v>
      </c>
      <c r="D528" s="163"/>
      <c r="E528" s="164">
        <v>9</v>
      </c>
      <c r="F528" s="165">
        <v>28</v>
      </c>
      <c r="G528" s="165">
        <v>12</v>
      </c>
      <c r="H528" s="165">
        <v>16</v>
      </c>
      <c r="I528" s="162"/>
    </row>
    <row r="529" spans="2:9" s="158" customFormat="1" ht="10.5" customHeight="1">
      <c r="B529" s="163"/>
      <c r="C529" s="163" t="s">
        <v>821</v>
      </c>
      <c r="D529" s="163"/>
      <c r="E529" s="164"/>
      <c r="F529" s="165"/>
      <c r="G529" s="165"/>
      <c r="H529" s="165"/>
      <c r="I529" s="162"/>
    </row>
    <row r="530" spans="2:9" s="158" customFormat="1" ht="10.5" customHeight="1">
      <c r="B530" s="163"/>
      <c r="C530" s="163" t="s">
        <v>822</v>
      </c>
      <c r="D530" s="163"/>
      <c r="E530" s="164">
        <v>4</v>
      </c>
      <c r="F530" s="165">
        <v>10</v>
      </c>
      <c r="G530" s="165">
        <v>3</v>
      </c>
      <c r="H530" s="165">
        <v>7</v>
      </c>
      <c r="I530" s="162"/>
    </row>
    <row r="531" spans="2:9" s="158" customFormat="1" ht="10.5" customHeight="1">
      <c r="B531" s="163"/>
      <c r="C531" s="163" t="s">
        <v>823</v>
      </c>
      <c r="D531" s="168"/>
      <c r="E531" s="164"/>
      <c r="F531" s="165"/>
      <c r="G531" s="165"/>
      <c r="H531" s="165"/>
      <c r="I531" s="162"/>
    </row>
    <row r="532" spans="2:9" s="158" customFormat="1" ht="10.5" customHeight="1">
      <c r="B532" s="163"/>
      <c r="C532" s="163" t="s">
        <v>824</v>
      </c>
      <c r="D532" s="168"/>
      <c r="E532" s="164">
        <v>3</v>
      </c>
      <c r="F532" s="165">
        <v>8</v>
      </c>
      <c r="G532" s="165">
        <v>4</v>
      </c>
      <c r="H532" s="165">
        <v>4</v>
      </c>
      <c r="I532" s="162"/>
    </row>
    <row r="533" spans="2:9" s="158" customFormat="1" ht="10.5" customHeight="1">
      <c r="B533" s="163"/>
      <c r="C533" s="163"/>
      <c r="D533" s="168"/>
      <c r="E533" s="166"/>
      <c r="F533" s="167"/>
      <c r="G533" s="167"/>
      <c r="H533" s="167"/>
      <c r="I533" s="162"/>
    </row>
    <row r="534" spans="2:9" s="158" customFormat="1" ht="10.5" customHeight="1">
      <c r="B534" s="163"/>
      <c r="C534" s="163" t="s">
        <v>825</v>
      </c>
      <c r="D534" s="163"/>
      <c r="E534" s="166">
        <f>SUM(E535:E551)</f>
        <v>47</v>
      </c>
      <c r="F534" s="167">
        <f>SUM(F535:F551)</f>
        <v>157</v>
      </c>
      <c r="G534" s="167">
        <f>SUM(G535:G551)</f>
        <v>80</v>
      </c>
      <c r="H534" s="167">
        <f>SUM(H535:H551)</f>
        <v>77</v>
      </c>
      <c r="I534" s="162"/>
    </row>
    <row r="535" spans="2:9" s="158" customFormat="1" ht="10.5" customHeight="1">
      <c r="B535" s="163"/>
      <c r="C535" s="163" t="s">
        <v>826</v>
      </c>
      <c r="D535" s="163"/>
      <c r="E535" s="164">
        <v>4</v>
      </c>
      <c r="F535" s="165">
        <v>16</v>
      </c>
      <c r="G535" s="165">
        <v>7</v>
      </c>
      <c r="H535" s="165">
        <v>9</v>
      </c>
      <c r="I535" s="162"/>
    </row>
    <row r="536" spans="2:9" s="158" customFormat="1" ht="10.5" customHeight="1">
      <c r="B536" s="163"/>
      <c r="C536" s="163" t="s">
        <v>827</v>
      </c>
      <c r="D536" s="163"/>
      <c r="E536" s="164"/>
      <c r="F536" s="165"/>
      <c r="G536" s="165"/>
      <c r="H536" s="165"/>
      <c r="I536" s="162"/>
    </row>
    <row r="537" spans="2:9" s="158" customFormat="1" ht="10.5" customHeight="1">
      <c r="B537" s="163"/>
      <c r="C537" s="163" t="s">
        <v>828</v>
      </c>
      <c r="D537" s="163"/>
      <c r="E537" s="164">
        <v>5</v>
      </c>
      <c r="F537" s="165">
        <v>14</v>
      </c>
      <c r="G537" s="165">
        <v>8</v>
      </c>
      <c r="H537" s="165">
        <v>6</v>
      </c>
      <c r="I537" s="162"/>
    </row>
    <row r="538" spans="2:9" s="158" customFormat="1" ht="10.5" customHeight="1">
      <c r="B538" s="163"/>
      <c r="C538" s="163" t="s">
        <v>829</v>
      </c>
      <c r="D538" s="163"/>
      <c r="E538" s="164"/>
      <c r="F538" s="165"/>
      <c r="G538" s="165"/>
      <c r="H538" s="165"/>
      <c r="I538" s="162"/>
    </row>
    <row r="539" spans="2:9" s="158" customFormat="1" ht="10.5" customHeight="1">
      <c r="B539" s="163"/>
      <c r="C539" s="163" t="s">
        <v>830</v>
      </c>
      <c r="D539" s="163"/>
      <c r="E539" s="164">
        <v>8</v>
      </c>
      <c r="F539" s="165">
        <v>24</v>
      </c>
      <c r="G539" s="165">
        <v>14</v>
      </c>
      <c r="H539" s="165">
        <v>10</v>
      </c>
      <c r="I539" s="162"/>
    </row>
    <row r="540" spans="2:9" s="158" customFormat="1" ht="10.5" customHeight="1">
      <c r="B540" s="163"/>
      <c r="C540" s="163" t="s">
        <v>831</v>
      </c>
      <c r="D540" s="163"/>
      <c r="E540" s="164">
        <v>4</v>
      </c>
      <c r="F540" s="165">
        <v>11</v>
      </c>
      <c r="G540" s="165">
        <v>6</v>
      </c>
      <c r="H540" s="165">
        <v>5</v>
      </c>
      <c r="I540" s="162"/>
    </row>
    <row r="541" spans="2:9" s="158" customFormat="1" ht="10.5" customHeight="1">
      <c r="B541" s="163"/>
      <c r="C541" s="163" t="s">
        <v>832</v>
      </c>
      <c r="D541" s="163"/>
      <c r="E541" s="164">
        <v>8</v>
      </c>
      <c r="F541" s="165">
        <v>28</v>
      </c>
      <c r="G541" s="165">
        <v>14</v>
      </c>
      <c r="H541" s="165">
        <v>14</v>
      </c>
      <c r="I541" s="162"/>
    </row>
    <row r="542" spans="2:9" s="158" customFormat="1" ht="10.5" customHeight="1">
      <c r="B542" s="163"/>
      <c r="C542" s="163" t="s">
        <v>833</v>
      </c>
      <c r="D542" s="163"/>
      <c r="E542" s="164"/>
      <c r="F542" s="165"/>
      <c r="G542" s="165"/>
      <c r="H542" s="165"/>
      <c r="I542" s="162"/>
    </row>
    <row r="543" spans="2:9" s="158" customFormat="1" ht="10.5" customHeight="1">
      <c r="B543" s="163"/>
      <c r="C543" s="163" t="s">
        <v>834</v>
      </c>
      <c r="D543" s="168"/>
      <c r="E543" s="164">
        <v>6</v>
      </c>
      <c r="F543" s="165">
        <v>16</v>
      </c>
      <c r="G543" s="165">
        <v>6</v>
      </c>
      <c r="H543" s="165">
        <v>10</v>
      </c>
      <c r="I543" s="162"/>
    </row>
    <row r="544" spans="2:9" s="158" customFormat="1" ht="10.5" customHeight="1">
      <c r="B544" s="163"/>
      <c r="C544" s="163" t="s">
        <v>835</v>
      </c>
      <c r="D544" s="163"/>
      <c r="E544" s="164"/>
      <c r="F544" s="165"/>
      <c r="G544" s="165"/>
      <c r="H544" s="165"/>
      <c r="I544" s="162"/>
    </row>
    <row r="545" spans="2:9" s="158" customFormat="1" ht="10.5" customHeight="1">
      <c r="B545" s="163"/>
      <c r="C545" s="163" t="s">
        <v>836</v>
      </c>
      <c r="D545" s="163"/>
      <c r="E545" s="164">
        <v>4</v>
      </c>
      <c r="F545" s="165">
        <v>18</v>
      </c>
      <c r="G545" s="165">
        <v>10</v>
      </c>
      <c r="H545" s="165">
        <v>8</v>
      </c>
      <c r="I545" s="162"/>
    </row>
    <row r="546" spans="2:9" s="158" customFormat="1" ht="10.5" customHeight="1">
      <c r="B546" s="163"/>
      <c r="C546" s="163" t="s">
        <v>837</v>
      </c>
      <c r="D546" s="168"/>
      <c r="E546" s="164">
        <v>3</v>
      </c>
      <c r="F546" s="165">
        <v>10</v>
      </c>
      <c r="G546" s="165">
        <v>7</v>
      </c>
      <c r="H546" s="165">
        <v>3</v>
      </c>
      <c r="I546" s="162"/>
    </row>
    <row r="547" spans="2:9" s="158" customFormat="1" ht="10.5" customHeight="1">
      <c r="B547" s="163"/>
      <c r="C547" s="163" t="s">
        <v>838</v>
      </c>
      <c r="D547" s="173"/>
      <c r="E547" s="164"/>
      <c r="F547" s="165"/>
      <c r="G547" s="165"/>
      <c r="H547" s="165"/>
      <c r="I547" s="162"/>
    </row>
    <row r="548" spans="2:9" s="158" customFormat="1" ht="10.5" customHeight="1">
      <c r="B548" s="163"/>
      <c r="C548" s="163" t="s">
        <v>839</v>
      </c>
      <c r="D548" s="173"/>
      <c r="E548" s="164"/>
      <c r="F548" s="165"/>
      <c r="G548" s="165"/>
      <c r="H548" s="165"/>
      <c r="I548" s="162"/>
    </row>
    <row r="549" spans="2:9" s="158" customFormat="1" ht="10.5" customHeight="1">
      <c r="B549" s="163"/>
      <c r="C549" s="163" t="s">
        <v>840</v>
      </c>
      <c r="D549" s="173"/>
      <c r="E549" s="164">
        <v>5</v>
      </c>
      <c r="F549" s="165">
        <v>20</v>
      </c>
      <c r="G549" s="165">
        <v>8</v>
      </c>
      <c r="H549" s="165">
        <v>12</v>
      </c>
      <c r="I549" s="162"/>
    </row>
    <row r="550" spans="2:9" s="158" customFormat="1" ht="10.5" customHeight="1">
      <c r="B550" s="163"/>
      <c r="C550" s="163" t="s">
        <v>841</v>
      </c>
      <c r="D550" s="173"/>
      <c r="E550" s="164"/>
      <c r="F550" s="165"/>
      <c r="G550" s="165"/>
      <c r="H550" s="165"/>
      <c r="I550" s="162"/>
    </row>
    <row r="551" spans="2:9" s="158" customFormat="1" ht="10.5" customHeight="1">
      <c r="B551" s="163"/>
      <c r="C551" s="163" t="s">
        <v>842</v>
      </c>
      <c r="D551" s="173"/>
      <c r="E551" s="164"/>
      <c r="F551" s="165"/>
      <c r="G551" s="165"/>
      <c r="H551" s="165"/>
      <c r="I551" s="162"/>
    </row>
    <row r="552" spans="2:9" s="158" customFormat="1" ht="10.5" customHeight="1">
      <c r="B552" s="163"/>
      <c r="C552" s="163"/>
      <c r="D552" s="173"/>
      <c r="E552" s="166"/>
      <c r="F552" s="167"/>
      <c r="G552" s="167"/>
      <c r="H552" s="167"/>
      <c r="I552" s="162"/>
    </row>
    <row r="553" spans="2:9" s="158" customFormat="1" ht="10.5" customHeight="1">
      <c r="B553" s="163"/>
      <c r="C553" s="163" t="s">
        <v>843</v>
      </c>
      <c r="D553" s="163"/>
      <c r="E553" s="166">
        <f>SUM(E554:E570)</f>
        <v>38</v>
      </c>
      <c r="F553" s="167">
        <f>SUM(F554:F570)</f>
        <v>103</v>
      </c>
      <c r="G553" s="167">
        <f>SUM(G554:G570)</f>
        <v>54</v>
      </c>
      <c r="H553" s="167">
        <f>SUM(H554:H570)</f>
        <v>49</v>
      </c>
      <c r="I553" s="162"/>
    </row>
    <row r="554" spans="2:9" s="158" customFormat="1" ht="10.5" customHeight="1">
      <c r="B554" s="163"/>
      <c r="C554" s="163" t="s">
        <v>844</v>
      </c>
      <c r="D554" s="163"/>
      <c r="E554" s="164">
        <v>3</v>
      </c>
      <c r="F554" s="165">
        <v>6</v>
      </c>
      <c r="G554" s="165">
        <v>3</v>
      </c>
      <c r="H554" s="165">
        <v>3</v>
      </c>
      <c r="I554" s="162"/>
    </row>
    <row r="555" spans="2:9" s="158" customFormat="1" ht="10.5" customHeight="1">
      <c r="B555" s="163"/>
      <c r="C555" s="163" t="s">
        <v>845</v>
      </c>
      <c r="D555" s="163"/>
      <c r="E555" s="164">
        <v>3</v>
      </c>
      <c r="F555" s="165">
        <v>9</v>
      </c>
      <c r="G555" s="165">
        <v>5</v>
      </c>
      <c r="H555" s="165">
        <v>4</v>
      </c>
      <c r="I555" s="162"/>
    </row>
    <row r="556" spans="2:9" s="158" customFormat="1" ht="10.5" customHeight="1">
      <c r="B556" s="163"/>
      <c r="C556" s="163" t="s">
        <v>846</v>
      </c>
      <c r="D556" s="168"/>
      <c r="E556" s="164">
        <v>3</v>
      </c>
      <c r="F556" s="165">
        <v>7</v>
      </c>
      <c r="G556" s="165">
        <v>3</v>
      </c>
      <c r="H556" s="165">
        <v>3</v>
      </c>
      <c r="I556" s="162"/>
    </row>
    <row r="557" spans="2:9" s="158" customFormat="1" ht="10.5" customHeight="1">
      <c r="B557" s="163"/>
      <c r="C557" s="163" t="s">
        <v>847</v>
      </c>
      <c r="D557" s="163"/>
      <c r="E557" s="164"/>
      <c r="F557" s="165"/>
      <c r="G557" s="165"/>
      <c r="H557" s="165"/>
      <c r="I557" s="162"/>
    </row>
    <row r="558" spans="2:9" s="158" customFormat="1" ht="10.5" customHeight="1">
      <c r="B558" s="163"/>
      <c r="C558" s="163" t="s">
        <v>848</v>
      </c>
      <c r="D558" s="163"/>
      <c r="E558" s="164">
        <v>3</v>
      </c>
      <c r="F558" s="165">
        <v>5</v>
      </c>
      <c r="G558" s="165">
        <v>2</v>
      </c>
      <c r="H558" s="165">
        <v>4</v>
      </c>
      <c r="I558" s="162"/>
    </row>
    <row r="559" spans="2:9" s="158" customFormat="1" ht="10.5" customHeight="1">
      <c r="B559" s="163"/>
      <c r="C559" s="163" t="s">
        <v>849</v>
      </c>
      <c r="D559" s="163"/>
      <c r="E559" s="164"/>
      <c r="F559" s="165"/>
      <c r="G559" s="165"/>
      <c r="H559" s="165"/>
      <c r="I559" s="162"/>
    </row>
    <row r="560" spans="2:9" s="158" customFormat="1" ht="10.5" customHeight="1">
      <c r="B560" s="163"/>
      <c r="C560" s="163" t="s">
        <v>850</v>
      </c>
      <c r="D560" s="163"/>
      <c r="E560" s="164">
        <v>3</v>
      </c>
      <c r="F560" s="165">
        <v>9</v>
      </c>
      <c r="G560" s="165">
        <v>5</v>
      </c>
      <c r="H560" s="165">
        <v>4</v>
      </c>
      <c r="I560" s="162"/>
    </row>
    <row r="561" spans="2:9" s="158" customFormat="1" ht="10.5" customHeight="1">
      <c r="B561" s="163"/>
      <c r="C561" s="163" t="s">
        <v>851</v>
      </c>
      <c r="D561" s="163"/>
      <c r="E561" s="164"/>
      <c r="F561" s="165"/>
      <c r="G561" s="165"/>
      <c r="H561" s="165"/>
      <c r="I561" s="162"/>
    </row>
    <row r="562" spans="2:9" s="158" customFormat="1" ht="10.5" customHeight="1">
      <c r="B562" s="163"/>
      <c r="C562" s="163" t="s">
        <v>852</v>
      </c>
      <c r="D562" s="163"/>
      <c r="E562" s="164"/>
      <c r="F562" s="165"/>
      <c r="G562" s="165"/>
      <c r="H562" s="165"/>
      <c r="I562" s="162"/>
    </row>
    <row r="563" spans="2:9" s="158" customFormat="1" ht="10.5" customHeight="1">
      <c r="B563" s="163"/>
      <c r="C563" s="163" t="s">
        <v>853</v>
      </c>
      <c r="D563" s="168"/>
      <c r="E563" s="164">
        <v>4</v>
      </c>
      <c r="F563" s="165">
        <v>8</v>
      </c>
      <c r="G563" s="165">
        <v>4</v>
      </c>
      <c r="H563" s="165">
        <v>4</v>
      </c>
      <c r="I563" s="162"/>
    </row>
    <row r="564" spans="2:9" s="158" customFormat="1" ht="10.5" customHeight="1">
      <c r="B564" s="163"/>
      <c r="C564" s="163" t="s">
        <v>854</v>
      </c>
      <c r="D564" s="168"/>
      <c r="E564" s="164"/>
      <c r="F564" s="165"/>
      <c r="G564" s="165"/>
      <c r="H564" s="165"/>
      <c r="I564" s="162"/>
    </row>
    <row r="565" spans="2:9" s="158" customFormat="1" ht="10.5" customHeight="1">
      <c r="B565" s="163"/>
      <c r="C565" s="163" t="s">
        <v>855</v>
      </c>
      <c r="D565" s="175"/>
      <c r="E565" s="165">
        <v>4</v>
      </c>
      <c r="F565" s="165">
        <v>9</v>
      </c>
      <c r="G565" s="165">
        <v>8</v>
      </c>
      <c r="H565" s="165">
        <v>1</v>
      </c>
      <c r="I565" s="162"/>
    </row>
    <row r="566" spans="2:9" s="158" customFormat="1" ht="10.5" customHeight="1">
      <c r="B566" s="163"/>
      <c r="C566" s="163" t="s">
        <v>856</v>
      </c>
      <c r="D566" s="176"/>
      <c r="E566" s="165">
        <v>5</v>
      </c>
      <c r="F566" s="165">
        <v>24</v>
      </c>
      <c r="G566" s="165">
        <v>13</v>
      </c>
      <c r="H566" s="165">
        <v>11</v>
      </c>
      <c r="I566" s="162"/>
    </row>
    <row r="567" spans="2:9" s="158" customFormat="1" ht="10.5" customHeight="1">
      <c r="B567" s="163"/>
      <c r="C567" s="163" t="s">
        <v>857</v>
      </c>
      <c r="D567" s="176"/>
      <c r="E567" s="165"/>
      <c r="F567" s="165"/>
      <c r="G567" s="165"/>
      <c r="H567" s="165"/>
      <c r="I567" s="162"/>
    </row>
    <row r="568" spans="2:9" s="158" customFormat="1" ht="10.5" customHeight="1">
      <c r="B568" s="163"/>
      <c r="C568" s="163" t="s">
        <v>858</v>
      </c>
      <c r="D568" s="176"/>
      <c r="E568" s="165">
        <v>10</v>
      </c>
      <c r="F568" s="165">
        <v>26</v>
      </c>
      <c r="G568" s="165">
        <v>11</v>
      </c>
      <c r="H568" s="165">
        <v>15</v>
      </c>
      <c r="I568" s="162"/>
    </row>
    <row r="569" spans="2:9" s="158" customFormat="1" ht="10.5" customHeight="1">
      <c r="B569" s="163"/>
      <c r="C569" s="163" t="s">
        <v>859</v>
      </c>
      <c r="D569" s="176"/>
      <c r="E569" s="165"/>
      <c r="F569" s="165"/>
      <c r="G569" s="165"/>
      <c r="H569" s="165"/>
      <c r="I569" s="162"/>
    </row>
    <row r="570" spans="2:9" s="158" customFormat="1" ht="10.5" customHeight="1">
      <c r="B570" s="163"/>
      <c r="C570" s="163" t="s">
        <v>860</v>
      </c>
      <c r="D570" s="176"/>
      <c r="E570" s="165"/>
      <c r="F570" s="165"/>
      <c r="G570" s="165"/>
      <c r="H570" s="165"/>
      <c r="I570" s="162"/>
    </row>
    <row r="571" spans="2:9" s="158" customFormat="1" ht="10.5" customHeight="1">
      <c r="B571" s="163"/>
      <c r="C571" s="163"/>
      <c r="D571" s="176"/>
      <c r="E571" s="167"/>
      <c r="F571" s="167"/>
      <c r="G571" s="167"/>
      <c r="H571" s="167"/>
      <c r="I571" s="162"/>
    </row>
    <row r="572" spans="2:9" s="158" customFormat="1" ht="10.5" customHeight="1">
      <c r="B572" s="163"/>
      <c r="C572" s="163" t="s">
        <v>861</v>
      </c>
      <c r="D572" s="175"/>
      <c r="E572" s="167">
        <f>SUM(E573:E584)</f>
        <v>135</v>
      </c>
      <c r="F572" s="167">
        <f>SUM(F573:F584)</f>
        <v>389</v>
      </c>
      <c r="G572" s="167">
        <f>SUM(G573:G584)</f>
        <v>174</v>
      </c>
      <c r="H572" s="167">
        <f>SUM(H573:H584)</f>
        <v>215</v>
      </c>
      <c r="I572" s="162"/>
    </row>
    <row r="573" spans="2:9" s="158" customFormat="1" ht="10.5" customHeight="1">
      <c r="B573" s="169"/>
      <c r="C573" s="169" t="s">
        <v>862</v>
      </c>
      <c r="D573" s="177"/>
      <c r="E573" s="171">
        <v>4</v>
      </c>
      <c r="F573" s="171">
        <v>9</v>
      </c>
      <c r="G573" s="171">
        <v>2</v>
      </c>
      <c r="H573" s="171">
        <v>7</v>
      </c>
      <c r="I573" s="162"/>
    </row>
    <row r="574" spans="2:9" s="158" customFormat="1" ht="10.5" customHeight="1">
      <c r="B574" s="163"/>
      <c r="C574" s="163" t="s">
        <v>863</v>
      </c>
      <c r="D574" s="163"/>
      <c r="E574" s="164">
        <v>8</v>
      </c>
      <c r="F574" s="165">
        <v>18</v>
      </c>
      <c r="G574" s="165">
        <v>12</v>
      </c>
      <c r="H574" s="165">
        <v>6</v>
      </c>
      <c r="I574" s="162"/>
    </row>
    <row r="575" spans="2:9" s="158" customFormat="1" ht="10.5" customHeight="1">
      <c r="B575" s="163"/>
      <c r="C575" s="163" t="s">
        <v>864</v>
      </c>
      <c r="D575" s="168"/>
      <c r="E575" s="164">
        <v>4</v>
      </c>
      <c r="F575" s="165">
        <v>15</v>
      </c>
      <c r="G575" s="165">
        <v>7</v>
      </c>
      <c r="H575" s="165">
        <v>8</v>
      </c>
      <c r="I575" s="162"/>
    </row>
    <row r="576" spans="2:9" s="158" customFormat="1" ht="10.5" customHeight="1">
      <c r="B576" s="163"/>
      <c r="C576" s="163" t="s">
        <v>865</v>
      </c>
      <c r="D576" s="168"/>
      <c r="E576" s="164">
        <v>5</v>
      </c>
      <c r="F576" s="165">
        <v>17</v>
      </c>
      <c r="G576" s="165">
        <v>11</v>
      </c>
      <c r="H576" s="165">
        <v>6</v>
      </c>
      <c r="I576" s="162"/>
    </row>
    <row r="577" spans="2:9" s="158" customFormat="1" ht="10.5" customHeight="1">
      <c r="B577" s="163"/>
      <c r="C577" s="163" t="s">
        <v>866</v>
      </c>
      <c r="D577" s="163"/>
      <c r="E577" s="164"/>
      <c r="F577" s="165"/>
      <c r="G577" s="165"/>
      <c r="H577" s="165"/>
      <c r="I577" s="162"/>
    </row>
    <row r="578" spans="2:9" s="158" customFormat="1" ht="10.5" customHeight="1">
      <c r="B578" s="163"/>
      <c r="C578" s="163" t="s">
        <v>867</v>
      </c>
      <c r="D578" s="168"/>
      <c r="E578" s="164">
        <v>10</v>
      </c>
      <c r="F578" s="165">
        <v>25</v>
      </c>
      <c r="G578" s="165">
        <v>11</v>
      </c>
      <c r="H578" s="165">
        <v>14</v>
      </c>
      <c r="I578" s="162"/>
    </row>
    <row r="579" spans="2:9" s="158" customFormat="1" ht="10.5" customHeight="1">
      <c r="B579" s="163"/>
      <c r="C579" s="163" t="s">
        <v>868</v>
      </c>
      <c r="D579" s="163"/>
      <c r="E579" s="164"/>
      <c r="F579" s="165"/>
      <c r="G579" s="165"/>
      <c r="H579" s="165"/>
      <c r="I579" s="162"/>
    </row>
    <row r="580" spans="2:9" s="158" customFormat="1" ht="10.5" customHeight="1">
      <c r="B580" s="163"/>
      <c r="C580" s="163" t="s">
        <v>869</v>
      </c>
      <c r="D580" s="163"/>
      <c r="E580" s="164">
        <v>15</v>
      </c>
      <c r="F580" s="165">
        <v>135</v>
      </c>
      <c r="G580" s="165">
        <v>43</v>
      </c>
      <c r="H580" s="165">
        <v>92</v>
      </c>
      <c r="I580" s="162"/>
    </row>
    <row r="581" spans="2:9" s="158" customFormat="1" ht="10.5" customHeight="1">
      <c r="B581" s="163"/>
      <c r="C581" s="163" t="s">
        <v>870</v>
      </c>
      <c r="D581" s="163"/>
      <c r="E581" s="164">
        <v>72</v>
      </c>
      <c r="F581" s="165">
        <v>121</v>
      </c>
      <c r="G581" s="165">
        <v>65</v>
      </c>
      <c r="H581" s="165">
        <v>56</v>
      </c>
      <c r="I581" s="162"/>
    </row>
    <row r="582" spans="2:9" s="158" customFormat="1" ht="10.5" customHeight="1">
      <c r="B582" s="163"/>
      <c r="C582" s="163" t="s">
        <v>871</v>
      </c>
      <c r="D582" s="163"/>
      <c r="E582" s="164">
        <v>3</v>
      </c>
      <c r="F582" s="165">
        <v>8</v>
      </c>
      <c r="G582" s="165">
        <v>4</v>
      </c>
      <c r="H582" s="165">
        <v>4</v>
      </c>
      <c r="I582" s="162"/>
    </row>
    <row r="583" spans="2:9" s="158" customFormat="1" ht="10.5" customHeight="1">
      <c r="B583" s="163"/>
      <c r="C583" s="163" t="s">
        <v>872</v>
      </c>
      <c r="D583" s="168"/>
      <c r="E583" s="164">
        <v>14</v>
      </c>
      <c r="F583" s="165">
        <v>41</v>
      </c>
      <c r="G583" s="165">
        <v>19</v>
      </c>
      <c r="H583" s="165">
        <v>22</v>
      </c>
      <c r="I583" s="162"/>
    </row>
    <row r="584" spans="2:9" s="158" customFormat="1" ht="10.5" customHeight="1">
      <c r="B584" s="163"/>
      <c r="C584" s="163" t="s">
        <v>873</v>
      </c>
      <c r="D584" s="168"/>
      <c r="E584" s="164"/>
      <c r="F584" s="165"/>
      <c r="G584" s="165"/>
      <c r="H584" s="165"/>
      <c r="I584" s="162"/>
    </row>
    <row r="585" spans="2:9" s="158" customFormat="1" ht="10.5" customHeight="1">
      <c r="B585" s="163"/>
      <c r="C585" s="163"/>
      <c r="D585" s="168"/>
      <c r="E585" s="166"/>
      <c r="F585" s="167"/>
      <c r="G585" s="167"/>
      <c r="H585" s="167"/>
      <c r="I585" s="162"/>
    </row>
    <row r="586" spans="2:9" s="158" customFormat="1" ht="10.5" customHeight="1">
      <c r="B586" s="163"/>
      <c r="C586" s="163" t="s">
        <v>874</v>
      </c>
      <c r="D586" s="163"/>
      <c r="E586" s="166">
        <f>SUM(E587:E604)</f>
        <v>85</v>
      </c>
      <c r="F586" s="167">
        <f>SUM(F587:F604)</f>
        <v>265</v>
      </c>
      <c r="G586" s="167">
        <f>SUM(G587:G604)</f>
        <v>127</v>
      </c>
      <c r="H586" s="167">
        <f>SUM(H587:H604)</f>
        <v>138</v>
      </c>
      <c r="I586" s="162"/>
    </row>
    <row r="587" spans="2:9" s="158" customFormat="1" ht="10.5" customHeight="1">
      <c r="B587" s="163"/>
      <c r="C587" s="163" t="s">
        <v>875</v>
      </c>
      <c r="D587" s="163"/>
      <c r="E587" s="164">
        <v>3</v>
      </c>
      <c r="F587" s="165">
        <v>11</v>
      </c>
      <c r="G587" s="165">
        <v>6</v>
      </c>
      <c r="H587" s="165">
        <v>5</v>
      </c>
      <c r="I587" s="162"/>
    </row>
    <row r="588" spans="2:9" s="158" customFormat="1" ht="10.5" customHeight="1">
      <c r="B588" s="163"/>
      <c r="C588" s="163" t="s">
        <v>876</v>
      </c>
      <c r="D588" s="163"/>
      <c r="E588" s="164"/>
      <c r="F588" s="165"/>
      <c r="G588" s="165"/>
      <c r="H588" s="165"/>
      <c r="I588" s="162"/>
    </row>
    <row r="589" spans="2:9" s="158" customFormat="1" ht="10.5" customHeight="1">
      <c r="B589" s="163"/>
      <c r="C589" s="163" t="s">
        <v>877</v>
      </c>
      <c r="D589" s="163"/>
      <c r="E589" s="164">
        <v>8</v>
      </c>
      <c r="F589" s="165">
        <v>34</v>
      </c>
      <c r="G589" s="165">
        <v>17</v>
      </c>
      <c r="H589" s="165">
        <v>17</v>
      </c>
      <c r="I589" s="162"/>
    </row>
    <row r="590" spans="2:9" s="158" customFormat="1" ht="10.5" customHeight="1">
      <c r="B590" s="163"/>
      <c r="C590" s="163" t="s">
        <v>878</v>
      </c>
      <c r="D590" s="163"/>
      <c r="E590" s="164">
        <v>4</v>
      </c>
      <c r="F590" s="165">
        <v>13</v>
      </c>
      <c r="G590" s="165">
        <v>8</v>
      </c>
      <c r="H590" s="165">
        <v>5</v>
      </c>
      <c r="I590" s="162"/>
    </row>
    <row r="591" spans="2:9" s="158" customFormat="1" ht="10.5" customHeight="1">
      <c r="B591" s="163"/>
      <c r="C591" s="163" t="s">
        <v>879</v>
      </c>
      <c r="D591" s="163"/>
      <c r="E591" s="164">
        <v>4</v>
      </c>
      <c r="F591" s="165">
        <v>10</v>
      </c>
      <c r="G591" s="165">
        <v>6</v>
      </c>
      <c r="H591" s="165">
        <v>4</v>
      </c>
      <c r="I591" s="162"/>
    </row>
    <row r="592" spans="2:9" s="158" customFormat="1" ht="10.5" customHeight="1">
      <c r="B592" s="163"/>
      <c r="C592" s="163" t="s">
        <v>880</v>
      </c>
      <c r="D592" s="163"/>
      <c r="E592" s="164">
        <v>3</v>
      </c>
      <c r="F592" s="165">
        <v>6</v>
      </c>
      <c r="G592" s="165">
        <v>2</v>
      </c>
      <c r="H592" s="165">
        <v>4</v>
      </c>
      <c r="I592" s="162"/>
    </row>
    <row r="593" spans="2:9" s="158" customFormat="1" ht="10.5" customHeight="1">
      <c r="B593" s="163"/>
      <c r="C593" s="163" t="s">
        <v>881</v>
      </c>
      <c r="D593" s="163"/>
      <c r="E593" s="164"/>
      <c r="F593" s="165"/>
      <c r="G593" s="165"/>
      <c r="H593" s="165"/>
      <c r="I593" s="162"/>
    </row>
    <row r="594" spans="2:9" s="158" customFormat="1" ht="10.5" customHeight="1">
      <c r="B594" s="163"/>
      <c r="C594" s="163" t="s">
        <v>882</v>
      </c>
      <c r="D594" s="163"/>
      <c r="E594" s="164">
        <v>5</v>
      </c>
      <c r="F594" s="165">
        <v>15</v>
      </c>
      <c r="G594" s="165">
        <v>6</v>
      </c>
      <c r="H594" s="165">
        <v>9</v>
      </c>
      <c r="I594" s="162"/>
    </row>
    <row r="595" spans="2:9" s="158" customFormat="1" ht="10.5" customHeight="1">
      <c r="B595" s="163"/>
      <c r="C595" s="163" t="s">
        <v>883</v>
      </c>
      <c r="D595" s="163"/>
      <c r="E595" s="164"/>
      <c r="F595" s="165"/>
      <c r="G595" s="165"/>
      <c r="H595" s="165"/>
      <c r="I595" s="162"/>
    </row>
    <row r="596" spans="2:9" s="158" customFormat="1" ht="10.5" customHeight="1">
      <c r="B596" s="163"/>
      <c r="C596" s="163" t="s">
        <v>884</v>
      </c>
      <c r="D596" s="163"/>
      <c r="E596" s="164">
        <v>6</v>
      </c>
      <c r="F596" s="165">
        <v>18</v>
      </c>
      <c r="G596" s="165">
        <v>8</v>
      </c>
      <c r="H596" s="165">
        <v>10</v>
      </c>
      <c r="I596" s="162"/>
    </row>
    <row r="597" spans="2:9" s="158" customFormat="1" ht="10.5" customHeight="1">
      <c r="B597" s="163"/>
      <c r="C597" s="163" t="s">
        <v>885</v>
      </c>
      <c r="D597" s="163"/>
      <c r="E597" s="164">
        <v>8</v>
      </c>
      <c r="F597" s="165">
        <v>20</v>
      </c>
      <c r="G597" s="165">
        <v>10</v>
      </c>
      <c r="H597" s="165">
        <v>10</v>
      </c>
      <c r="I597" s="162"/>
    </row>
    <row r="598" spans="2:9" s="158" customFormat="1" ht="10.5" customHeight="1">
      <c r="B598" s="163"/>
      <c r="C598" s="163" t="s">
        <v>886</v>
      </c>
      <c r="D598" s="163"/>
      <c r="E598" s="164">
        <v>3</v>
      </c>
      <c r="F598" s="165">
        <v>12</v>
      </c>
      <c r="G598" s="165">
        <v>5</v>
      </c>
      <c r="H598" s="165">
        <v>7</v>
      </c>
      <c r="I598" s="162"/>
    </row>
    <row r="599" spans="2:9" s="158" customFormat="1" ht="10.5" customHeight="1">
      <c r="B599" s="163"/>
      <c r="C599" s="163" t="s">
        <v>887</v>
      </c>
      <c r="D599" s="163"/>
      <c r="E599" s="164">
        <v>7</v>
      </c>
      <c r="F599" s="165">
        <v>20</v>
      </c>
      <c r="G599" s="165">
        <v>9</v>
      </c>
      <c r="H599" s="165">
        <v>11</v>
      </c>
      <c r="I599" s="162"/>
    </row>
    <row r="600" spans="2:9" s="158" customFormat="1" ht="10.5" customHeight="1">
      <c r="B600" s="163"/>
      <c r="C600" s="163" t="s">
        <v>888</v>
      </c>
      <c r="D600" s="163"/>
      <c r="E600" s="164">
        <v>6</v>
      </c>
      <c r="F600" s="165">
        <v>17</v>
      </c>
      <c r="G600" s="165">
        <v>7</v>
      </c>
      <c r="H600" s="165">
        <v>10</v>
      </c>
      <c r="I600" s="162"/>
    </row>
    <row r="601" spans="2:9" s="158" customFormat="1" ht="10.5" customHeight="1">
      <c r="B601" s="163"/>
      <c r="C601" s="163" t="s">
        <v>889</v>
      </c>
      <c r="D601" s="163"/>
      <c r="E601" s="164">
        <v>5</v>
      </c>
      <c r="F601" s="165">
        <v>17</v>
      </c>
      <c r="G601" s="165">
        <v>5</v>
      </c>
      <c r="H601" s="165">
        <v>12</v>
      </c>
      <c r="I601" s="162"/>
    </row>
    <row r="602" spans="2:9" s="158" customFormat="1" ht="10.5" customHeight="1">
      <c r="B602" s="163"/>
      <c r="C602" s="163" t="s">
        <v>890</v>
      </c>
      <c r="D602" s="163"/>
      <c r="E602" s="164">
        <v>19</v>
      </c>
      <c r="F602" s="165">
        <v>59</v>
      </c>
      <c r="G602" s="165">
        <v>33</v>
      </c>
      <c r="H602" s="165">
        <v>26</v>
      </c>
      <c r="I602" s="162"/>
    </row>
    <row r="603" spans="2:9" s="158" customFormat="1" ht="10.5" customHeight="1">
      <c r="B603" s="163"/>
      <c r="C603" s="163" t="s">
        <v>891</v>
      </c>
      <c r="D603" s="163"/>
      <c r="E603" s="164"/>
      <c r="F603" s="165"/>
      <c r="G603" s="165"/>
      <c r="H603" s="165"/>
      <c r="I603" s="162"/>
    </row>
    <row r="604" spans="2:9" s="158" customFormat="1" ht="10.5" customHeight="1">
      <c r="B604" s="163"/>
      <c r="C604" s="163" t="s">
        <v>892</v>
      </c>
      <c r="D604" s="163"/>
      <c r="E604" s="164">
        <v>4</v>
      </c>
      <c r="F604" s="165">
        <v>13</v>
      </c>
      <c r="G604" s="165">
        <v>5</v>
      </c>
      <c r="H604" s="165">
        <v>8</v>
      </c>
      <c r="I604" s="162"/>
    </row>
    <row r="605" spans="2:9" s="158" customFormat="1" ht="10.5" customHeight="1">
      <c r="B605" s="163"/>
      <c r="C605" s="163"/>
      <c r="D605" s="163"/>
      <c r="E605" s="166"/>
      <c r="F605" s="167"/>
      <c r="G605" s="167"/>
      <c r="H605" s="167"/>
      <c r="I605" s="162"/>
    </row>
    <row r="606" spans="2:9" s="158" customFormat="1" ht="10.5" customHeight="1">
      <c r="B606" s="163"/>
      <c r="C606" s="163" t="s">
        <v>893</v>
      </c>
      <c r="D606" s="163"/>
      <c r="E606" s="166">
        <f>SUM(E607:E614)</f>
        <v>84</v>
      </c>
      <c r="F606" s="167">
        <f>SUM(F607:F614)</f>
        <v>312</v>
      </c>
      <c r="G606" s="167">
        <f>SUM(G607:G614)</f>
        <v>142</v>
      </c>
      <c r="H606" s="167">
        <f>SUM(H607:H614)</f>
        <v>170</v>
      </c>
      <c r="I606" s="162"/>
    </row>
    <row r="607" spans="2:9" s="158" customFormat="1" ht="10.5" customHeight="1">
      <c r="B607" s="163"/>
      <c r="C607" s="163" t="s">
        <v>894</v>
      </c>
      <c r="D607" s="163"/>
      <c r="E607" s="164">
        <v>7</v>
      </c>
      <c r="F607" s="165">
        <v>25</v>
      </c>
      <c r="G607" s="165">
        <v>14</v>
      </c>
      <c r="H607" s="165">
        <v>11</v>
      </c>
      <c r="I607" s="162"/>
    </row>
    <row r="608" spans="2:9" s="158" customFormat="1" ht="10.5" customHeight="1">
      <c r="B608" s="163"/>
      <c r="C608" s="163" t="s">
        <v>895</v>
      </c>
      <c r="D608" s="163"/>
      <c r="E608" s="164">
        <v>7</v>
      </c>
      <c r="F608" s="165">
        <v>16</v>
      </c>
      <c r="G608" s="165">
        <v>6</v>
      </c>
      <c r="H608" s="165">
        <v>10</v>
      </c>
      <c r="I608" s="162"/>
    </row>
    <row r="609" spans="2:9" s="158" customFormat="1" ht="10.5" customHeight="1">
      <c r="B609" s="163"/>
      <c r="C609" s="163" t="s">
        <v>896</v>
      </c>
      <c r="D609" s="163"/>
      <c r="E609" s="164">
        <v>14</v>
      </c>
      <c r="F609" s="165">
        <v>46</v>
      </c>
      <c r="G609" s="165">
        <v>25</v>
      </c>
      <c r="H609" s="165">
        <v>21</v>
      </c>
      <c r="I609" s="162"/>
    </row>
    <row r="610" spans="2:9" s="158" customFormat="1" ht="10.5" customHeight="1">
      <c r="B610" s="163"/>
      <c r="C610" s="163" t="s">
        <v>897</v>
      </c>
      <c r="D610" s="163"/>
      <c r="E610" s="164"/>
      <c r="F610" s="165"/>
      <c r="G610" s="165"/>
      <c r="H610" s="165"/>
      <c r="I610" s="162"/>
    </row>
    <row r="611" spans="2:9" s="158" customFormat="1" ht="10.5" customHeight="1">
      <c r="B611" s="163"/>
      <c r="C611" s="163" t="s">
        <v>898</v>
      </c>
      <c r="D611" s="163"/>
      <c r="E611" s="164">
        <v>31</v>
      </c>
      <c r="F611" s="165">
        <v>88</v>
      </c>
      <c r="G611" s="165">
        <v>46</v>
      </c>
      <c r="H611" s="165">
        <v>42</v>
      </c>
      <c r="I611" s="162"/>
    </row>
    <row r="612" spans="2:9" s="158" customFormat="1" ht="10.5" customHeight="1">
      <c r="B612" s="163"/>
      <c r="C612" s="163" t="s">
        <v>899</v>
      </c>
      <c r="D612" s="163"/>
      <c r="E612" s="164">
        <v>12</v>
      </c>
      <c r="F612" s="165">
        <v>100</v>
      </c>
      <c r="G612" s="165">
        <v>33</v>
      </c>
      <c r="H612" s="165">
        <v>67</v>
      </c>
      <c r="I612" s="162"/>
    </row>
    <row r="613" spans="2:9" s="158" customFormat="1" ht="10.5" customHeight="1">
      <c r="B613" s="163"/>
      <c r="C613" s="163" t="s">
        <v>900</v>
      </c>
      <c r="D613" s="163"/>
      <c r="E613" s="164">
        <v>5</v>
      </c>
      <c r="F613" s="165">
        <v>14</v>
      </c>
      <c r="G613" s="165">
        <v>8</v>
      </c>
      <c r="H613" s="165">
        <v>6</v>
      </c>
      <c r="I613" s="162"/>
    </row>
    <row r="614" spans="2:9" s="158" customFormat="1" ht="10.5" customHeight="1">
      <c r="B614" s="163"/>
      <c r="C614" s="163" t="s">
        <v>901</v>
      </c>
      <c r="D614" s="163"/>
      <c r="E614" s="164">
        <v>8</v>
      </c>
      <c r="F614" s="165">
        <v>23</v>
      </c>
      <c r="G614" s="165">
        <v>10</v>
      </c>
      <c r="H614" s="165">
        <v>13</v>
      </c>
      <c r="I614" s="162"/>
    </row>
    <row r="615" spans="2:9" s="158" customFormat="1" ht="10.5" customHeight="1">
      <c r="B615" s="163"/>
      <c r="C615" s="163"/>
      <c r="D615" s="163"/>
      <c r="E615" s="166"/>
      <c r="F615" s="167"/>
      <c r="G615" s="167"/>
      <c r="H615" s="167"/>
      <c r="I615" s="162"/>
    </row>
    <row r="616" spans="2:9" s="158" customFormat="1" ht="10.5" customHeight="1">
      <c r="B616" s="163"/>
      <c r="C616" s="163" t="s">
        <v>902</v>
      </c>
      <c r="D616" s="163"/>
      <c r="E616" s="166">
        <f>SUM(E617:E626)</f>
        <v>58</v>
      </c>
      <c r="F616" s="167">
        <f>SUM(F617:F626)</f>
        <v>181</v>
      </c>
      <c r="G616" s="167">
        <f>SUM(G617:G626)</f>
        <v>90</v>
      </c>
      <c r="H616" s="167">
        <f>SUM(H617:H626)</f>
        <v>91</v>
      </c>
      <c r="I616" s="162"/>
    </row>
    <row r="617" spans="2:9" s="158" customFormat="1" ht="10.5" customHeight="1">
      <c r="B617" s="163"/>
      <c r="C617" s="163" t="s">
        <v>903</v>
      </c>
      <c r="D617" s="163"/>
      <c r="E617" s="164">
        <v>10</v>
      </c>
      <c r="F617" s="165">
        <v>25</v>
      </c>
      <c r="G617" s="165">
        <v>12</v>
      </c>
      <c r="H617" s="165">
        <v>13</v>
      </c>
      <c r="I617" s="162"/>
    </row>
    <row r="618" spans="2:9" s="158" customFormat="1" ht="10.5" customHeight="1">
      <c r="B618" s="163"/>
      <c r="C618" s="163" t="s">
        <v>904</v>
      </c>
      <c r="D618" s="163"/>
      <c r="E618" s="164">
        <v>10</v>
      </c>
      <c r="F618" s="165">
        <v>29</v>
      </c>
      <c r="G618" s="165">
        <v>15</v>
      </c>
      <c r="H618" s="165">
        <v>14</v>
      </c>
      <c r="I618" s="162"/>
    </row>
    <row r="619" spans="2:9" s="158" customFormat="1" ht="10.5" customHeight="1">
      <c r="B619" s="163"/>
      <c r="C619" s="163" t="s">
        <v>905</v>
      </c>
      <c r="D619" s="163"/>
      <c r="E619" s="164">
        <v>3</v>
      </c>
      <c r="F619" s="165">
        <v>10</v>
      </c>
      <c r="G619" s="165">
        <v>6</v>
      </c>
      <c r="H619" s="165">
        <v>4</v>
      </c>
      <c r="I619" s="162"/>
    </row>
    <row r="620" spans="2:9" s="158" customFormat="1" ht="10.5" customHeight="1">
      <c r="B620" s="163"/>
      <c r="C620" s="163" t="s">
        <v>906</v>
      </c>
      <c r="D620" s="163"/>
      <c r="E620" s="164">
        <v>6</v>
      </c>
      <c r="F620" s="165">
        <v>24</v>
      </c>
      <c r="G620" s="165">
        <v>13</v>
      </c>
      <c r="H620" s="165">
        <v>11</v>
      </c>
      <c r="I620" s="162"/>
    </row>
    <row r="621" spans="2:9" s="158" customFormat="1" ht="10.5" customHeight="1">
      <c r="B621" s="163"/>
      <c r="C621" s="163" t="s">
        <v>907</v>
      </c>
      <c r="D621" s="163"/>
      <c r="E621" s="164">
        <v>11</v>
      </c>
      <c r="F621" s="165">
        <v>33</v>
      </c>
      <c r="G621" s="165">
        <v>17</v>
      </c>
      <c r="H621" s="165">
        <v>16</v>
      </c>
      <c r="I621" s="162"/>
    </row>
    <row r="622" spans="2:9" s="158" customFormat="1" ht="10.5" customHeight="1">
      <c r="B622" s="163"/>
      <c r="C622" s="163" t="s">
        <v>908</v>
      </c>
      <c r="D622" s="163"/>
      <c r="E622" s="164">
        <v>12</v>
      </c>
      <c r="F622" s="165">
        <v>47</v>
      </c>
      <c r="G622" s="165">
        <v>19</v>
      </c>
      <c r="H622" s="165">
        <v>28</v>
      </c>
      <c r="I622" s="162"/>
    </row>
    <row r="623" spans="2:9" s="158" customFormat="1" ht="10.5" customHeight="1">
      <c r="B623" s="163"/>
      <c r="C623" s="163" t="s">
        <v>909</v>
      </c>
      <c r="D623" s="163"/>
      <c r="E623" s="164"/>
      <c r="F623" s="165"/>
      <c r="G623" s="165"/>
      <c r="H623" s="165"/>
      <c r="I623" s="162"/>
    </row>
    <row r="624" spans="2:9" s="158" customFormat="1" ht="10.5" customHeight="1">
      <c r="B624" s="163"/>
      <c r="C624" s="163" t="s">
        <v>910</v>
      </c>
      <c r="D624" s="163"/>
      <c r="E624" s="164"/>
      <c r="F624" s="165"/>
      <c r="G624" s="165"/>
      <c r="H624" s="165"/>
      <c r="I624" s="162"/>
    </row>
    <row r="625" spans="2:9" s="158" customFormat="1" ht="10.5" customHeight="1">
      <c r="B625" s="163"/>
      <c r="C625" s="163" t="s">
        <v>911</v>
      </c>
      <c r="D625" s="163"/>
      <c r="E625" s="164">
        <v>6</v>
      </c>
      <c r="F625" s="165">
        <v>13</v>
      </c>
      <c r="G625" s="165">
        <v>8</v>
      </c>
      <c r="H625" s="165">
        <v>5</v>
      </c>
      <c r="I625" s="162"/>
    </row>
    <row r="626" spans="2:9" s="158" customFormat="1" ht="10.5" customHeight="1">
      <c r="B626" s="163"/>
      <c r="C626" s="163" t="s">
        <v>912</v>
      </c>
      <c r="D626" s="163"/>
      <c r="E626" s="164"/>
      <c r="F626" s="165"/>
      <c r="G626" s="165"/>
      <c r="H626" s="165"/>
      <c r="I626" s="162"/>
    </row>
    <row r="627" spans="2:9" s="158" customFormat="1" ht="10.5" customHeight="1">
      <c r="B627" s="163"/>
      <c r="C627" s="163"/>
      <c r="D627" s="163"/>
      <c r="E627" s="166"/>
      <c r="F627" s="167"/>
      <c r="G627" s="167"/>
      <c r="H627" s="167"/>
      <c r="I627" s="162"/>
    </row>
    <row r="628" spans="2:9" s="158" customFormat="1" ht="10.5" customHeight="1">
      <c r="B628" s="163"/>
      <c r="C628" s="163" t="s">
        <v>913</v>
      </c>
      <c r="D628" s="163"/>
      <c r="E628" s="166">
        <f>SUM(E629:E649)</f>
        <v>169</v>
      </c>
      <c r="F628" s="167">
        <f>SUM(F629:F649)</f>
        <v>516</v>
      </c>
      <c r="G628" s="167">
        <f>SUM(G629:G649)</f>
        <v>254</v>
      </c>
      <c r="H628" s="167">
        <f>SUM(H629:H649)</f>
        <v>262</v>
      </c>
      <c r="I628" s="162"/>
    </row>
    <row r="629" spans="2:9" s="158" customFormat="1" ht="10.5" customHeight="1">
      <c r="B629" s="163"/>
      <c r="C629" s="163" t="s">
        <v>914</v>
      </c>
      <c r="D629" s="163"/>
      <c r="E629" s="164">
        <v>25</v>
      </c>
      <c r="F629" s="165">
        <v>77</v>
      </c>
      <c r="G629" s="165">
        <v>32</v>
      </c>
      <c r="H629" s="165">
        <v>45</v>
      </c>
      <c r="I629" s="162"/>
    </row>
    <row r="630" spans="2:9" s="158" customFormat="1" ht="10.5" customHeight="1">
      <c r="B630" s="163"/>
      <c r="C630" s="163" t="s">
        <v>915</v>
      </c>
      <c r="D630" s="163"/>
      <c r="E630" s="164">
        <v>12</v>
      </c>
      <c r="F630" s="165">
        <v>45</v>
      </c>
      <c r="G630" s="165">
        <v>25</v>
      </c>
      <c r="H630" s="165">
        <v>20</v>
      </c>
      <c r="I630" s="162"/>
    </row>
    <row r="631" spans="2:9" s="158" customFormat="1" ht="10.5" customHeight="1">
      <c r="B631" s="163"/>
      <c r="C631" s="163" t="s">
        <v>916</v>
      </c>
      <c r="D631" s="163"/>
      <c r="E631" s="164"/>
      <c r="F631" s="165"/>
      <c r="G631" s="165"/>
      <c r="H631" s="165"/>
      <c r="I631" s="162"/>
    </row>
    <row r="632" spans="2:9" s="158" customFormat="1" ht="10.5" customHeight="1">
      <c r="B632" s="163"/>
      <c r="C632" s="163" t="s">
        <v>917</v>
      </c>
      <c r="D632" s="163"/>
      <c r="E632" s="164">
        <v>6</v>
      </c>
      <c r="F632" s="165">
        <v>24</v>
      </c>
      <c r="G632" s="165">
        <v>13</v>
      </c>
      <c r="H632" s="165">
        <v>11</v>
      </c>
      <c r="I632" s="162"/>
    </row>
    <row r="633" spans="2:9" s="158" customFormat="1" ht="10.5" customHeight="1">
      <c r="B633" s="163"/>
      <c r="C633" s="163" t="s">
        <v>918</v>
      </c>
      <c r="D633" s="163"/>
      <c r="E633" s="164">
        <v>3</v>
      </c>
      <c r="F633" s="165">
        <v>6</v>
      </c>
      <c r="G633" s="165">
        <v>3</v>
      </c>
      <c r="H633" s="165">
        <v>3</v>
      </c>
      <c r="I633" s="162"/>
    </row>
    <row r="634" spans="2:9" s="158" customFormat="1" ht="10.5" customHeight="1">
      <c r="B634" s="163"/>
      <c r="C634" s="163" t="s">
        <v>919</v>
      </c>
      <c r="D634" s="163"/>
      <c r="E634" s="164">
        <v>5</v>
      </c>
      <c r="F634" s="165">
        <v>15</v>
      </c>
      <c r="G634" s="165">
        <v>8</v>
      </c>
      <c r="H634" s="165">
        <v>7</v>
      </c>
      <c r="I634" s="162"/>
    </row>
    <row r="635" spans="2:9" s="158" customFormat="1" ht="10.5" customHeight="1">
      <c r="B635" s="163"/>
      <c r="C635" s="163" t="s">
        <v>920</v>
      </c>
      <c r="D635" s="163"/>
      <c r="E635" s="164">
        <v>7</v>
      </c>
      <c r="F635" s="165">
        <v>33</v>
      </c>
      <c r="G635" s="165">
        <v>17</v>
      </c>
      <c r="H635" s="165">
        <v>16</v>
      </c>
      <c r="I635" s="162"/>
    </row>
    <row r="636" spans="2:9" s="158" customFormat="1" ht="10.5" customHeight="1">
      <c r="B636" s="163"/>
      <c r="C636" s="163" t="s">
        <v>921</v>
      </c>
      <c r="D636" s="163"/>
      <c r="E636" s="164">
        <v>7</v>
      </c>
      <c r="F636" s="165">
        <v>16</v>
      </c>
      <c r="G636" s="165">
        <v>10</v>
      </c>
      <c r="H636" s="165">
        <v>6</v>
      </c>
      <c r="I636" s="162"/>
    </row>
    <row r="637" spans="2:9" s="158" customFormat="1" ht="10.5" customHeight="1">
      <c r="B637" s="163"/>
      <c r="C637" s="163" t="s">
        <v>922</v>
      </c>
      <c r="D637" s="163"/>
      <c r="E637" s="164">
        <v>5</v>
      </c>
      <c r="F637" s="165">
        <v>17</v>
      </c>
      <c r="G637" s="165">
        <v>8</v>
      </c>
      <c r="H637" s="165">
        <v>9</v>
      </c>
      <c r="I637" s="162"/>
    </row>
    <row r="638" spans="2:9" s="158" customFormat="1" ht="10.5" customHeight="1">
      <c r="B638" s="163"/>
      <c r="C638" s="163" t="s">
        <v>923</v>
      </c>
      <c r="D638" s="163"/>
      <c r="E638" s="164">
        <v>6</v>
      </c>
      <c r="F638" s="165">
        <v>27</v>
      </c>
      <c r="G638" s="165">
        <v>10</v>
      </c>
      <c r="H638" s="165">
        <v>17</v>
      </c>
      <c r="I638" s="162"/>
    </row>
    <row r="639" spans="2:9" s="158" customFormat="1" ht="10.5" customHeight="1">
      <c r="B639" s="163"/>
      <c r="C639" s="163" t="s">
        <v>924</v>
      </c>
      <c r="D639" s="163"/>
      <c r="E639" s="164"/>
      <c r="F639" s="165"/>
      <c r="G639" s="165"/>
      <c r="H639" s="165"/>
      <c r="I639" s="162"/>
    </row>
    <row r="640" spans="2:9" s="158" customFormat="1" ht="10.5" customHeight="1">
      <c r="B640" s="163"/>
      <c r="C640" s="163" t="s">
        <v>925</v>
      </c>
      <c r="D640" s="163"/>
      <c r="E640" s="164">
        <v>5</v>
      </c>
      <c r="F640" s="165">
        <v>8</v>
      </c>
      <c r="G640" s="165">
        <v>4</v>
      </c>
      <c r="H640" s="165">
        <v>4</v>
      </c>
      <c r="I640" s="162"/>
    </row>
    <row r="641" spans="2:9" s="158" customFormat="1" ht="10.5" customHeight="1">
      <c r="B641" s="163"/>
      <c r="C641" s="163" t="s">
        <v>926</v>
      </c>
      <c r="D641" s="163"/>
      <c r="E641" s="164">
        <v>27</v>
      </c>
      <c r="F641" s="165">
        <v>78</v>
      </c>
      <c r="G641" s="165">
        <v>43</v>
      </c>
      <c r="H641" s="165">
        <v>35</v>
      </c>
      <c r="I641" s="162"/>
    </row>
    <row r="642" spans="2:9" s="158" customFormat="1" ht="10.5" customHeight="1">
      <c r="B642" s="163"/>
      <c r="C642" s="163" t="s">
        <v>927</v>
      </c>
      <c r="D642" s="163"/>
      <c r="E642" s="164">
        <v>14</v>
      </c>
      <c r="F642" s="165">
        <v>33</v>
      </c>
      <c r="G642" s="165">
        <v>17</v>
      </c>
      <c r="H642" s="165">
        <v>16</v>
      </c>
      <c r="I642" s="162"/>
    </row>
    <row r="643" spans="2:9" s="158" customFormat="1" ht="10.5" customHeight="1">
      <c r="B643" s="163"/>
      <c r="C643" s="163" t="s">
        <v>928</v>
      </c>
      <c r="D643" s="163"/>
      <c r="E643" s="164">
        <v>4</v>
      </c>
      <c r="F643" s="165">
        <v>16</v>
      </c>
      <c r="G643" s="165">
        <v>8</v>
      </c>
      <c r="H643" s="165">
        <v>8</v>
      </c>
      <c r="I643" s="162"/>
    </row>
    <row r="644" spans="2:9" s="158" customFormat="1" ht="10.5" customHeight="1">
      <c r="B644" s="169"/>
      <c r="C644" s="169"/>
      <c r="D644" s="169"/>
      <c r="E644" s="170"/>
      <c r="F644" s="171"/>
      <c r="G644" s="171"/>
      <c r="H644" s="171"/>
      <c r="I644" s="162"/>
    </row>
    <row r="645" spans="2:9" s="158" customFormat="1" ht="10.5" customHeight="1">
      <c r="B645" s="163"/>
      <c r="C645" s="163" t="s">
        <v>929</v>
      </c>
      <c r="D645" s="163"/>
      <c r="E645" s="164">
        <v>20</v>
      </c>
      <c r="F645" s="165">
        <v>58</v>
      </c>
      <c r="G645" s="165">
        <v>29</v>
      </c>
      <c r="H645" s="165">
        <v>29</v>
      </c>
      <c r="I645" s="162"/>
    </row>
    <row r="646" spans="2:9" s="158" customFormat="1" ht="10.5" customHeight="1">
      <c r="B646" s="163"/>
      <c r="C646" s="163" t="s">
        <v>930</v>
      </c>
      <c r="D646" s="163"/>
      <c r="E646" s="164"/>
      <c r="F646" s="165"/>
      <c r="G646" s="165"/>
      <c r="H646" s="165"/>
      <c r="I646" s="162"/>
    </row>
    <row r="647" spans="2:9" s="158" customFormat="1" ht="10.5" customHeight="1">
      <c r="B647" s="163"/>
      <c r="C647" s="163" t="s">
        <v>931</v>
      </c>
      <c r="D647" s="163"/>
      <c r="E647" s="164">
        <v>5</v>
      </c>
      <c r="F647" s="165">
        <v>15</v>
      </c>
      <c r="G647" s="165">
        <v>8</v>
      </c>
      <c r="H647" s="165">
        <v>7</v>
      </c>
      <c r="I647" s="162"/>
    </row>
    <row r="648" spans="2:9" s="158" customFormat="1" ht="10.5" customHeight="1">
      <c r="B648" s="163"/>
      <c r="C648" s="163" t="s">
        <v>932</v>
      </c>
      <c r="D648" s="163"/>
      <c r="E648" s="164">
        <v>10</v>
      </c>
      <c r="F648" s="165">
        <v>25</v>
      </c>
      <c r="G648" s="165">
        <v>10</v>
      </c>
      <c r="H648" s="165">
        <v>15</v>
      </c>
      <c r="I648" s="162"/>
    </row>
    <row r="649" spans="2:9" s="158" customFormat="1" ht="10.5" customHeight="1">
      <c r="B649" s="163"/>
      <c r="C649" s="163" t="s">
        <v>933</v>
      </c>
      <c r="D649" s="168"/>
      <c r="E649" s="164">
        <v>8</v>
      </c>
      <c r="F649" s="165">
        <v>23</v>
      </c>
      <c r="G649" s="165">
        <v>9</v>
      </c>
      <c r="H649" s="165">
        <v>14</v>
      </c>
      <c r="I649" s="162"/>
    </row>
    <row r="650" spans="2:9" s="158" customFormat="1" ht="10.5" customHeight="1">
      <c r="B650" s="163"/>
      <c r="C650" s="163"/>
      <c r="D650" s="163"/>
      <c r="E650" s="166"/>
      <c r="F650" s="167"/>
      <c r="G650" s="167"/>
      <c r="H650" s="167"/>
      <c r="I650" s="162"/>
    </row>
    <row r="651" spans="2:9" s="158" customFormat="1" ht="10.5" customHeight="1">
      <c r="B651" s="163"/>
      <c r="C651" s="163" t="s">
        <v>934</v>
      </c>
      <c r="D651" s="163"/>
      <c r="E651" s="166">
        <f>SUM(E652:E662)</f>
        <v>100</v>
      </c>
      <c r="F651" s="167">
        <f>SUM(F652:F662)</f>
        <v>513</v>
      </c>
      <c r="G651" s="167">
        <f>SUM(G652:G662)</f>
        <v>231</v>
      </c>
      <c r="H651" s="167">
        <f>SUM(H652:H662)</f>
        <v>282</v>
      </c>
      <c r="I651" s="162"/>
    </row>
    <row r="652" spans="2:9" s="158" customFormat="1" ht="10.5" customHeight="1">
      <c r="B652" s="163"/>
      <c r="C652" s="163" t="s">
        <v>935</v>
      </c>
      <c r="D652" s="163"/>
      <c r="E652" s="164">
        <v>6</v>
      </c>
      <c r="F652" s="165">
        <v>18</v>
      </c>
      <c r="G652" s="165">
        <v>9</v>
      </c>
      <c r="H652" s="165">
        <v>9</v>
      </c>
      <c r="I652" s="162"/>
    </row>
    <row r="653" spans="2:9" s="158" customFormat="1" ht="10.5" customHeight="1">
      <c r="B653" s="163"/>
      <c r="C653" s="163" t="s">
        <v>936</v>
      </c>
      <c r="D653" s="163"/>
      <c r="E653" s="164"/>
      <c r="F653" s="165"/>
      <c r="G653" s="165"/>
      <c r="H653" s="165"/>
      <c r="I653" s="162"/>
    </row>
    <row r="654" spans="2:9" s="158" customFormat="1" ht="10.5" customHeight="1">
      <c r="B654" s="163"/>
      <c r="C654" s="163" t="s">
        <v>937</v>
      </c>
      <c r="D654" s="168"/>
      <c r="E654" s="164">
        <v>4</v>
      </c>
      <c r="F654" s="165">
        <v>8</v>
      </c>
      <c r="G654" s="165">
        <v>2</v>
      </c>
      <c r="H654" s="165">
        <v>6</v>
      </c>
      <c r="I654" s="162"/>
    </row>
    <row r="655" spans="2:9" s="158" customFormat="1" ht="10.5" customHeight="1">
      <c r="B655" s="163"/>
      <c r="C655" s="163" t="s">
        <v>938</v>
      </c>
      <c r="D655" s="168"/>
      <c r="E655" s="164">
        <v>10</v>
      </c>
      <c r="F655" s="165">
        <v>13</v>
      </c>
      <c r="G655" s="165">
        <v>7</v>
      </c>
      <c r="H655" s="165">
        <v>6</v>
      </c>
      <c r="I655" s="162"/>
    </row>
    <row r="656" spans="2:9" s="158" customFormat="1" ht="10.5" customHeight="1">
      <c r="B656" s="163"/>
      <c r="C656" s="163" t="s">
        <v>939</v>
      </c>
      <c r="D656" s="168"/>
      <c r="E656" s="164">
        <v>6</v>
      </c>
      <c r="F656" s="165">
        <v>10</v>
      </c>
      <c r="G656" s="165">
        <v>5</v>
      </c>
      <c r="H656" s="165">
        <v>5</v>
      </c>
      <c r="I656" s="162"/>
    </row>
    <row r="657" spans="2:9" s="158" customFormat="1" ht="10.5" customHeight="1">
      <c r="B657" s="163"/>
      <c r="C657" s="163" t="s">
        <v>940</v>
      </c>
      <c r="D657" s="163"/>
      <c r="E657" s="164"/>
      <c r="F657" s="165"/>
      <c r="G657" s="165"/>
      <c r="H657" s="165"/>
      <c r="I657" s="162"/>
    </row>
    <row r="658" spans="2:9" s="158" customFormat="1" ht="10.5" customHeight="1">
      <c r="B658" s="163"/>
      <c r="C658" s="163" t="s">
        <v>941</v>
      </c>
      <c r="D658" s="163"/>
      <c r="E658" s="164">
        <v>4</v>
      </c>
      <c r="F658" s="165">
        <v>264</v>
      </c>
      <c r="G658" s="165">
        <v>121</v>
      </c>
      <c r="H658" s="165">
        <v>143</v>
      </c>
      <c r="I658" s="162"/>
    </row>
    <row r="659" spans="2:9" s="158" customFormat="1" ht="10.5" customHeight="1">
      <c r="B659" s="163"/>
      <c r="C659" s="163" t="s">
        <v>942</v>
      </c>
      <c r="D659" s="163"/>
      <c r="E659" s="164"/>
      <c r="F659" s="165"/>
      <c r="G659" s="165"/>
      <c r="H659" s="165"/>
      <c r="I659" s="162"/>
    </row>
    <row r="660" spans="2:9" s="158" customFormat="1" ht="10.5" customHeight="1">
      <c r="B660" s="163"/>
      <c r="C660" s="163" t="s">
        <v>943</v>
      </c>
      <c r="D660" s="163"/>
      <c r="E660" s="164">
        <v>4</v>
      </c>
      <c r="F660" s="165">
        <v>10</v>
      </c>
      <c r="G660" s="165">
        <v>5</v>
      </c>
      <c r="H660" s="165">
        <v>5</v>
      </c>
      <c r="I660" s="162"/>
    </row>
    <row r="661" spans="2:9" s="158" customFormat="1" ht="10.5" customHeight="1">
      <c r="B661" s="163"/>
      <c r="C661" s="163" t="s">
        <v>944</v>
      </c>
      <c r="D661" s="163"/>
      <c r="E661" s="164">
        <v>66</v>
      </c>
      <c r="F661" s="165">
        <v>190</v>
      </c>
      <c r="G661" s="165">
        <v>82</v>
      </c>
      <c r="H661" s="165">
        <v>108</v>
      </c>
      <c r="I661" s="162"/>
    </row>
    <row r="662" spans="2:9" s="158" customFormat="1" ht="10.5" customHeight="1">
      <c r="B662" s="163"/>
      <c r="C662" s="163" t="s">
        <v>945</v>
      </c>
      <c r="D662" s="163"/>
      <c r="E662" s="164"/>
      <c r="F662" s="165"/>
      <c r="G662" s="165"/>
      <c r="H662" s="165"/>
      <c r="I662" s="162"/>
    </row>
    <row r="663" spans="2:9" s="158" customFormat="1" ht="10.5" customHeight="1">
      <c r="B663" s="163"/>
      <c r="C663" s="163"/>
      <c r="D663" s="163"/>
      <c r="E663" s="166"/>
      <c r="F663" s="167"/>
      <c r="G663" s="167"/>
      <c r="H663" s="167"/>
      <c r="I663" s="162"/>
    </row>
    <row r="664" spans="2:9" s="158" customFormat="1" ht="10.5" customHeight="1">
      <c r="B664" s="163"/>
      <c r="C664" s="163" t="s">
        <v>946</v>
      </c>
      <c r="D664" s="163"/>
      <c r="E664" s="166">
        <f>SUM(E665:E686)</f>
        <v>771</v>
      </c>
      <c r="F664" s="167">
        <f>SUM(F665:F686)</f>
        <v>1911</v>
      </c>
      <c r="G664" s="167">
        <f>SUM(G665:G686)</f>
        <v>951</v>
      </c>
      <c r="H664" s="167">
        <f>SUM(H665:H686)</f>
        <v>960</v>
      </c>
      <c r="I664" s="162"/>
    </row>
    <row r="665" spans="2:9" s="158" customFormat="1" ht="10.5" customHeight="1">
      <c r="B665" s="163"/>
      <c r="C665" s="163" t="s">
        <v>947</v>
      </c>
      <c r="D665" s="163"/>
      <c r="E665" s="164">
        <v>124</v>
      </c>
      <c r="F665" s="165">
        <v>278</v>
      </c>
      <c r="G665" s="165">
        <v>149</v>
      </c>
      <c r="H665" s="165">
        <v>129</v>
      </c>
      <c r="I665" s="162"/>
    </row>
    <row r="666" spans="2:9" s="158" customFormat="1" ht="10.5" customHeight="1">
      <c r="B666" s="163"/>
      <c r="C666" s="163" t="s">
        <v>948</v>
      </c>
      <c r="D666" s="163"/>
      <c r="E666" s="164">
        <v>84</v>
      </c>
      <c r="F666" s="165">
        <v>212</v>
      </c>
      <c r="G666" s="165">
        <v>111</v>
      </c>
      <c r="H666" s="165">
        <v>101</v>
      </c>
      <c r="I666" s="162"/>
    </row>
    <row r="667" spans="2:9" s="158" customFormat="1" ht="10.5" customHeight="1">
      <c r="B667" s="163"/>
      <c r="C667" s="163" t="s">
        <v>949</v>
      </c>
      <c r="D667" s="163"/>
      <c r="E667" s="164">
        <v>5</v>
      </c>
      <c r="F667" s="165">
        <v>11</v>
      </c>
      <c r="G667" s="165">
        <v>3</v>
      </c>
      <c r="H667" s="165">
        <v>8</v>
      </c>
      <c r="I667" s="162"/>
    </row>
    <row r="668" spans="2:9" s="158" customFormat="1" ht="10.5" customHeight="1">
      <c r="B668" s="163"/>
      <c r="C668" s="163" t="s">
        <v>950</v>
      </c>
      <c r="D668" s="163"/>
      <c r="E668" s="164">
        <v>8</v>
      </c>
      <c r="F668" s="165">
        <v>32</v>
      </c>
      <c r="G668" s="165">
        <v>16</v>
      </c>
      <c r="H668" s="165">
        <v>16</v>
      </c>
      <c r="I668" s="162"/>
    </row>
    <row r="669" spans="2:9" s="158" customFormat="1" ht="10.5" customHeight="1">
      <c r="B669" s="163"/>
      <c r="C669" s="163" t="s">
        <v>951</v>
      </c>
      <c r="D669" s="163"/>
      <c r="E669" s="164">
        <v>10</v>
      </c>
      <c r="F669" s="165">
        <v>26</v>
      </c>
      <c r="G669" s="165">
        <v>13</v>
      </c>
      <c r="H669" s="165">
        <v>13</v>
      </c>
      <c r="I669" s="162"/>
    </row>
    <row r="670" spans="2:9" s="158" customFormat="1" ht="10.5" customHeight="1">
      <c r="B670" s="163"/>
      <c r="C670" s="163" t="s">
        <v>952</v>
      </c>
      <c r="D670" s="163"/>
      <c r="E670" s="164"/>
      <c r="F670" s="165"/>
      <c r="G670" s="165"/>
      <c r="H670" s="165"/>
      <c r="I670" s="162"/>
    </row>
    <row r="671" spans="2:9" s="158" customFormat="1" ht="10.5" customHeight="1">
      <c r="B671" s="163"/>
      <c r="C671" s="163" t="s">
        <v>953</v>
      </c>
      <c r="D671" s="163"/>
      <c r="E671" s="164">
        <v>16</v>
      </c>
      <c r="F671" s="165">
        <v>43</v>
      </c>
      <c r="G671" s="165">
        <v>20</v>
      </c>
      <c r="H671" s="165">
        <v>23</v>
      </c>
      <c r="I671" s="162"/>
    </row>
    <row r="672" spans="2:9" s="158" customFormat="1" ht="10.5" customHeight="1">
      <c r="B672" s="163"/>
      <c r="C672" s="163" t="s">
        <v>954</v>
      </c>
      <c r="D672" s="163"/>
      <c r="E672" s="164">
        <v>33</v>
      </c>
      <c r="F672" s="165">
        <v>93</v>
      </c>
      <c r="G672" s="165">
        <v>48</v>
      </c>
      <c r="H672" s="165">
        <v>45</v>
      </c>
      <c r="I672" s="162"/>
    </row>
    <row r="673" spans="2:9" s="158" customFormat="1" ht="10.5" customHeight="1">
      <c r="B673" s="163"/>
      <c r="C673" s="163" t="s">
        <v>955</v>
      </c>
      <c r="D673" s="163"/>
      <c r="E673" s="164">
        <v>6</v>
      </c>
      <c r="F673" s="165">
        <v>14</v>
      </c>
      <c r="G673" s="165">
        <v>6</v>
      </c>
      <c r="H673" s="165">
        <v>8</v>
      </c>
      <c r="I673" s="162"/>
    </row>
    <row r="674" spans="2:9" s="158" customFormat="1" ht="10.5" customHeight="1">
      <c r="B674" s="163"/>
      <c r="C674" s="163" t="s">
        <v>956</v>
      </c>
      <c r="D674" s="163"/>
      <c r="E674" s="164">
        <v>5</v>
      </c>
      <c r="F674" s="165">
        <v>7</v>
      </c>
      <c r="G674" s="165">
        <v>3</v>
      </c>
      <c r="H674" s="165">
        <v>4</v>
      </c>
      <c r="I674" s="162"/>
    </row>
    <row r="675" spans="2:9" s="158" customFormat="1" ht="10.5" customHeight="1">
      <c r="B675" s="163"/>
      <c r="C675" s="163" t="s">
        <v>957</v>
      </c>
      <c r="D675" s="163"/>
      <c r="E675" s="164">
        <v>3</v>
      </c>
      <c r="F675" s="165">
        <v>6</v>
      </c>
      <c r="G675" s="165">
        <v>1</v>
      </c>
      <c r="H675" s="165">
        <v>5</v>
      </c>
      <c r="I675" s="162"/>
    </row>
    <row r="676" spans="2:9" s="158" customFormat="1" ht="10.5" customHeight="1">
      <c r="B676" s="163"/>
      <c r="C676" s="163" t="s">
        <v>958</v>
      </c>
      <c r="D676" s="163"/>
      <c r="E676" s="164">
        <v>43</v>
      </c>
      <c r="F676" s="165">
        <v>114</v>
      </c>
      <c r="G676" s="165">
        <v>54</v>
      </c>
      <c r="H676" s="165">
        <v>60</v>
      </c>
      <c r="I676" s="162"/>
    </row>
    <row r="677" spans="2:9" s="158" customFormat="1" ht="10.5" customHeight="1">
      <c r="B677" s="163"/>
      <c r="C677" s="163" t="s">
        <v>959</v>
      </c>
      <c r="D677" s="163"/>
      <c r="E677" s="164">
        <v>26</v>
      </c>
      <c r="F677" s="165">
        <v>57</v>
      </c>
      <c r="G677" s="165">
        <v>31</v>
      </c>
      <c r="H677" s="165">
        <v>26</v>
      </c>
      <c r="I677" s="162"/>
    </row>
    <row r="678" spans="2:9" s="158" customFormat="1" ht="10.5" customHeight="1">
      <c r="B678" s="163"/>
      <c r="C678" s="163" t="s">
        <v>960</v>
      </c>
      <c r="D678" s="163"/>
      <c r="E678" s="164">
        <v>26</v>
      </c>
      <c r="F678" s="165">
        <v>76</v>
      </c>
      <c r="G678" s="165">
        <v>41</v>
      </c>
      <c r="H678" s="165">
        <v>35</v>
      </c>
      <c r="I678" s="162"/>
    </row>
    <row r="679" spans="2:9" s="158" customFormat="1" ht="10.5" customHeight="1">
      <c r="B679" s="163"/>
      <c r="C679" s="163" t="s">
        <v>961</v>
      </c>
      <c r="D679" s="163"/>
      <c r="E679" s="164">
        <v>54</v>
      </c>
      <c r="F679" s="165">
        <v>133</v>
      </c>
      <c r="G679" s="165">
        <v>66</v>
      </c>
      <c r="H679" s="165">
        <v>67</v>
      </c>
      <c r="I679" s="162"/>
    </row>
    <row r="680" spans="2:9" s="158" customFormat="1" ht="10.5" customHeight="1">
      <c r="B680" s="163"/>
      <c r="C680" s="163" t="s">
        <v>962</v>
      </c>
      <c r="D680" s="163"/>
      <c r="E680" s="164">
        <v>87</v>
      </c>
      <c r="F680" s="165">
        <v>194</v>
      </c>
      <c r="G680" s="165">
        <v>101</v>
      </c>
      <c r="H680" s="165">
        <v>93</v>
      </c>
      <c r="I680" s="162"/>
    </row>
    <row r="681" spans="2:9" s="158" customFormat="1" ht="10.5" customHeight="1">
      <c r="B681" s="163"/>
      <c r="C681" s="163" t="s">
        <v>963</v>
      </c>
      <c r="D681" s="163"/>
      <c r="E681" s="164">
        <v>132</v>
      </c>
      <c r="F681" s="165">
        <v>324</v>
      </c>
      <c r="G681" s="165">
        <v>149</v>
      </c>
      <c r="H681" s="165">
        <v>175</v>
      </c>
      <c r="I681" s="162"/>
    </row>
    <row r="682" spans="2:9" s="158" customFormat="1" ht="10.5" customHeight="1">
      <c r="B682" s="163"/>
      <c r="C682" s="163" t="s">
        <v>964</v>
      </c>
      <c r="D682" s="163"/>
      <c r="E682" s="164">
        <v>12</v>
      </c>
      <c r="F682" s="165">
        <v>44</v>
      </c>
      <c r="G682" s="165">
        <v>18</v>
      </c>
      <c r="H682" s="165">
        <v>26</v>
      </c>
      <c r="I682" s="162"/>
    </row>
    <row r="683" spans="2:9" s="158" customFormat="1" ht="10.5" customHeight="1">
      <c r="B683" s="163"/>
      <c r="C683" s="163" t="s">
        <v>965</v>
      </c>
      <c r="D683" s="163"/>
      <c r="E683" s="164">
        <v>4</v>
      </c>
      <c r="F683" s="165">
        <v>6</v>
      </c>
      <c r="G683" s="165">
        <v>4</v>
      </c>
      <c r="H683" s="165">
        <v>2</v>
      </c>
      <c r="I683" s="162"/>
    </row>
    <row r="684" spans="2:9" s="158" customFormat="1" ht="10.5" customHeight="1">
      <c r="B684" s="163"/>
      <c r="C684" s="163" t="s">
        <v>966</v>
      </c>
      <c r="D684" s="163"/>
      <c r="E684" s="164">
        <v>29</v>
      </c>
      <c r="F684" s="165">
        <v>74</v>
      </c>
      <c r="G684" s="165">
        <v>33</v>
      </c>
      <c r="H684" s="165">
        <v>41</v>
      </c>
      <c r="I684" s="162"/>
    </row>
    <row r="685" spans="2:9" s="158" customFormat="1" ht="10.5" customHeight="1">
      <c r="B685" s="163"/>
      <c r="C685" s="163" t="s">
        <v>967</v>
      </c>
      <c r="D685" s="163"/>
      <c r="E685" s="164">
        <v>20</v>
      </c>
      <c r="F685" s="165">
        <v>64</v>
      </c>
      <c r="G685" s="165">
        <v>31</v>
      </c>
      <c r="H685" s="165">
        <v>33</v>
      </c>
      <c r="I685" s="162"/>
    </row>
    <row r="686" spans="2:9" s="158" customFormat="1" ht="10.5" customHeight="1">
      <c r="B686" s="163"/>
      <c r="C686" s="163" t="s">
        <v>968</v>
      </c>
      <c r="D686" s="163"/>
      <c r="E686" s="164">
        <v>44</v>
      </c>
      <c r="F686" s="165">
        <v>103</v>
      </c>
      <c r="G686" s="165">
        <v>53</v>
      </c>
      <c r="H686" s="165">
        <v>50</v>
      </c>
      <c r="I686" s="162"/>
    </row>
    <row r="687" spans="2:9" s="158" customFormat="1" ht="10.5" customHeight="1">
      <c r="B687" s="163"/>
      <c r="C687" s="163"/>
      <c r="D687" s="163"/>
      <c r="E687" s="166"/>
      <c r="F687" s="167"/>
      <c r="G687" s="167"/>
      <c r="H687" s="167"/>
      <c r="I687" s="162"/>
    </row>
    <row r="688" spans="2:9" s="158" customFormat="1" ht="10.5" customHeight="1">
      <c r="B688" s="163"/>
      <c r="C688" s="163" t="s">
        <v>969</v>
      </c>
      <c r="D688" s="163"/>
      <c r="E688" s="166">
        <f>SUM(E689:E739)</f>
        <v>2393</v>
      </c>
      <c r="F688" s="167">
        <f>SUM(F689:F739)</f>
        <v>5644</v>
      </c>
      <c r="G688" s="167">
        <f>SUM(G689:G739)</f>
        <v>2829</v>
      </c>
      <c r="H688" s="167">
        <f>SUM(H689:H739)</f>
        <v>2815</v>
      </c>
      <c r="I688" s="162"/>
    </row>
    <row r="689" spans="2:9" s="158" customFormat="1" ht="10.5" customHeight="1">
      <c r="B689" s="163"/>
      <c r="C689" s="163" t="s">
        <v>970</v>
      </c>
      <c r="D689" s="163"/>
      <c r="E689" s="164">
        <v>247</v>
      </c>
      <c r="F689" s="165">
        <v>541</v>
      </c>
      <c r="G689" s="165">
        <v>288</v>
      </c>
      <c r="H689" s="165">
        <v>253</v>
      </c>
      <c r="I689" s="162"/>
    </row>
    <row r="690" spans="2:9" s="158" customFormat="1" ht="10.5" customHeight="1">
      <c r="B690" s="163"/>
      <c r="C690" s="163" t="s">
        <v>971</v>
      </c>
      <c r="D690" s="163"/>
      <c r="E690" s="164">
        <v>206</v>
      </c>
      <c r="F690" s="165">
        <v>499</v>
      </c>
      <c r="G690" s="165">
        <v>248</v>
      </c>
      <c r="H690" s="165">
        <v>251</v>
      </c>
      <c r="I690" s="162"/>
    </row>
    <row r="691" spans="2:9" s="158" customFormat="1" ht="10.5" customHeight="1">
      <c r="B691" s="163"/>
      <c r="C691" s="163" t="s">
        <v>972</v>
      </c>
      <c r="D691" s="163"/>
      <c r="E691" s="164">
        <v>127</v>
      </c>
      <c r="F691" s="165">
        <v>232</v>
      </c>
      <c r="G691" s="165">
        <v>132</v>
      </c>
      <c r="H691" s="165">
        <v>100</v>
      </c>
      <c r="I691" s="162"/>
    </row>
    <row r="692" spans="2:9" s="158" customFormat="1" ht="10.5" customHeight="1">
      <c r="B692" s="163"/>
      <c r="C692" s="163" t="s">
        <v>973</v>
      </c>
      <c r="D692" s="163"/>
      <c r="E692" s="164">
        <v>322</v>
      </c>
      <c r="F692" s="165">
        <v>743</v>
      </c>
      <c r="G692" s="165">
        <v>378</v>
      </c>
      <c r="H692" s="165">
        <v>365</v>
      </c>
      <c r="I692" s="162"/>
    </row>
    <row r="693" spans="2:9" s="158" customFormat="1" ht="10.5" customHeight="1">
      <c r="B693" s="163"/>
      <c r="C693" s="163" t="s">
        <v>974</v>
      </c>
      <c r="D693" s="163"/>
      <c r="E693" s="164">
        <v>136</v>
      </c>
      <c r="F693" s="165">
        <v>362</v>
      </c>
      <c r="G693" s="165">
        <v>166</v>
      </c>
      <c r="H693" s="165">
        <v>196</v>
      </c>
      <c r="I693" s="162"/>
    </row>
    <row r="694" spans="2:9" s="158" customFormat="1" ht="10.5" customHeight="1">
      <c r="B694" s="163"/>
      <c r="C694" s="163" t="s">
        <v>975</v>
      </c>
      <c r="D694" s="163"/>
      <c r="E694" s="164">
        <v>160</v>
      </c>
      <c r="F694" s="165">
        <v>324</v>
      </c>
      <c r="G694" s="165">
        <v>154</v>
      </c>
      <c r="H694" s="165">
        <v>170</v>
      </c>
      <c r="I694" s="162"/>
    </row>
    <row r="695" spans="2:9" s="158" customFormat="1" ht="10.5" customHeight="1">
      <c r="B695" s="163"/>
      <c r="C695" s="163" t="s">
        <v>976</v>
      </c>
      <c r="D695" s="163"/>
      <c r="E695" s="164">
        <v>205</v>
      </c>
      <c r="F695" s="165">
        <v>500</v>
      </c>
      <c r="G695" s="165">
        <v>257</v>
      </c>
      <c r="H695" s="165">
        <v>243</v>
      </c>
      <c r="I695" s="162"/>
    </row>
    <row r="696" spans="2:9" s="158" customFormat="1" ht="10.5" customHeight="1">
      <c r="B696" s="163"/>
      <c r="C696" s="163" t="s">
        <v>977</v>
      </c>
      <c r="D696" s="163"/>
      <c r="E696" s="164">
        <v>26</v>
      </c>
      <c r="F696" s="165">
        <v>93</v>
      </c>
      <c r="G696" s="165">
        <v>43</v>
      </c>
      <c r="H696" s="165">
        <v>50</v>
      </c>
      <c r="I696" s="162"/>
    </row>
    <row r="697" spans="2:9" s="158" customFormat="1" ht="10.5" customHeight="1">
      <c r="B697" s="163"/>
      <c r="C697" s="163" t="s">
        <v>978</v>
      </c>
      <c r="D697" s="163"/>
      <c r="E697" s="164">
        <v>9</v>
      </c>
      <c r="F697" s="165">
        <v>23</v>
      </c>
      <c r="G697" s="165">
        <v>7</v>
      </c>
      <c r="H697" s="165">
        <v>16</v>
      </c>
      <c r="I697" s="162"/>
    </row>
    <row r="698" spans="2:9" s="158" customFormat="1" ht="10.5" customHeight="1">
      <c r="B698" s="163"/>
      <c r="C698" s="163" t="s">
        <v>979</v>
      </c>
      <c r="D698" s="163"/>
      <c r="E698" s="164">
        <v>28</v>
      </c>
      <c r="F698" s="165">
        <v>76</v>
      </c>
      <c r="G698" s="165">
        <v>35</v>
      </c>
      <c r="H698" s="165">
        <v>41</v>
      </c>
      <c r="I698" s="162"/>
    </row>
    <row r="699" spans="2:9" s="158" customFormat="1" ht="10.5" customHeight="1">
      <c r="B699" s="163"/>
      <c r="C699" s="163" t="s">
        <v>980</v>
      </c>
      <c r="D699" s="163"/>
      <c r="E699" s="164">
        <v>13</v>
      </c>
      <c r="F699" s="165">
        <v>28</v>
      </c>
      <c r="G699" s="165">
        <v>15</v>
      </c>
      <c r="H699" s="165">
        <v>13</v>
      </c>
      <c r="I699" s="162"/>
    </row>
    <row r="700" spans="2:9" s="158" customFormat="1" ht="10.5" customHeight="1">
      <c r="B700" s="163"/>
      <c r="C700" s="163" t="s">
        <v>981</v>
      </c>
      <c r="D700" s="163"/>
      <c r="E700" s="164">
        <v>4</v>
      </c>
      <c r="F700" s="165">
        <v>8</v>
      </c>
      <c r="G700" s="165">
        <v>4</v>
      </c>
      <c r="H700" s="165">
        <v>4</v>
      </c>
      <c r="I700" s="162"/>
    </row>
    <row r="701" spans="2:9" s="158" customFormat="1" ht="10.5" customHeight="1">
      <c r="B701" s="163"/>
      <c r="C701" s="163" t="s">
        <v>982</v>
      </c>
      <c r="D701" s="163"/>
      <c r="E701" s="164"/>
      <c r="F701" s="165"/>
      <c r="G701" s="165"/>
      <c r="H701" s="165"/>
      <c r="I701" s="162"/>
    </row>
    <row r="702" spans="2:9" s="158" customFormat="1" ht="10.5" customHeight="1">
      <c r="B702" s="163"/>
      <c r="C702" s="163" t="s">
        <v>983</v>
      </c>
      <c r="D702" s="163"/>
      <c r="E702" s="164">
        <v>18</v>
      </c>
      <c r="F702" s="165">
        <v>37</v>
      </c>
      <c r="G702" s="165">
        <v>24</v>
      </c>
      <c r="H702" s="165">
        <v>13</v>
      </c>
      <c r="I702" s="162"/>
    </row>
    <row r="703" spans="2:9" s="158" customFormat="1" ht="10.5" customHeight="1">
      <c r="B703" s="163"/>
      <c r="C703" s="163" t="s">
        <v>984</v>
      </c>
      <c r="D703" s="163"/>
      <c r="E703" s="164"/>
      <c r="F703" s="165"/>
      <c r="G703" s="165"/>
      <c r="H703" s="165"/>
      <c r="I703" s="162"/>
    </row>
    <row r="704" spans="2:9" s="158" customFormat="1" ht="10.5" customHeight="1">
      <c r="B704" s="163"/>
      <c r="C704" s="163" t="s">
        <v>985</v>
      </c>
      <c r="D704" s="163"/>
      <c r="E704" s="164"/>
      <c r="F704" s="165"/>
      <c r="G704" s="165"/>
      <c r="H704" s="165"/>
      <c r="I704" s="162"/>
    </row>
    <row r="705" spans="2:9" s="158" customFormat="1" ht="10.5" customHeight="1">
      <c r="B705" s="163"/>
      <c r="C705" s="163" t="s">
        <v>986</v>
      </c>
      <c r="D705" s="163"/>
      <c r="E705" s="164">
        <v>5</v>
      </c>
      <c r="F705" s="165">
        <v>21</v>
      </c>
      <c r="G705" s="165">
        <v>12</v>
      </c>
      <c r="H705" s="165">
        <v>9</v>
      </c>
      <c r="I705" s="162"/>
    </row>
    <row r="706" spans="2:9" s="158" customFormat="1" ht="10.5" customHeight="1">
      <c r="B706" s="163"/>
      <c r="C706" s="163" t="s">
        <v>987</v>
      </c>
      <c r="D706" s="163"/>
      <c r="E706" s="164">
        <v>4</v>
      </c>
      <c r="F706" s="165">
        <v>15</v>
      </c>
      <c r="G706" s="165">
        <v>9</v>
      </c>
      <c r="H706" s="165">
        <v>6</v>
      </c>
      <c r="I706" s="162"/>
    </row>
    <row r="707" spans="2:9" s="158" customFormat="1" ht="10.5" customHeight="1">
      <c r="B707" s="163"/>
      <c r="C707" s="163" t="s">
        <v>988</v>
      </c>
      <c r="D707" s="163"/>
      <c r="E707" s="164">
        <v>47</v>
      </c>
      <c r="F707" s="165">
        <v>124</v>
      </c>
      <c r="G707" s="165">
        <v>57</v>
      </c>
      <c r="H707" s="165">
        <v>67</v>
      </c>
      <c r="I707" s="162"/>
    </row>
    <row r="708" spans="2:9" s="158" customFormat="1" ht="10.5" customHeight="1">
      <c r="B708" s="163"/>
      <c r="C708" s="163" t="s">
        <v>989</v>
      </c>
      <c r="D708" s="163"/>
      <c r="E708" s="164">
        <v>13</v>
      </c>
      <c r="F708" s="165">
        <v>35</v>
      </c>
      <c r="G708" s="165">
        <v>17</v>
      </c>
      <c r="H708" s="165">
        <v>18</v>
      </c>
      <c r="I708" s="162"/>
    </row>
    <row r="709" spans="2:9" s="158" customFormat="1" ht="10.5" customHeight="1">
      <c r="B709" s="163"/>
      <c r="C709" s="163" t="s">
        <v>990</v>
      </c>
      <c r="D709" s="163"/>
      <c r="E709" s="164">
        <v>8</v>
      </c>
      <c r="F709" s="165">
        <v>24</v>
      </c>
      <c r="G709" s="165">
        <v>9</v>
      </c>
      <c r="H709" s="165">
        <v>15</v>
      </c>
      <c r="I709" s="162"/>
    </row>
    <row r="710" spans="2:9" s="158" customFormat="1" ht="10.5" customHeight="1">
      <c r="B710" s="163"/>
      <c r="C710" s="163" t="s">
        <v>991</v>
      </c>
      <c r="D710" s="163"/>
      <c r="E710" s="164">
        <v>63</v>
      </c>
      <c r="F710" s="165">
        <v>138</v>
      </c>
      <c r="G710" s="165">
        <v>66</v>
      </c>
      <c r="H710" s="165">
        <v>72</v>
      </c>
      <c r="I710" s="162"/>
    </row>
    <row r="711" spans="2:9" s="158" customFormat="1" ht="10.5" customHeight="1">
      <c r="B711" s="163"/>
      <c r="C711" s="163" t="s">
        <v>992</v>
      </c>
      <c r="D711" s="163"/>
      <c r="E711" s="164">
        <v>8</v>
      </c>
      <c r="F711" s="165">
        <v>23</v>
      </c>
      <c r="G711" s="165">
        <v>11</v>
      </c>
      <c r="H711" s="165">
        <v>12</v>
      </c>
      <c r="I711" s="162"/>
    </row>
    <row r="712" spans="2:9" s="158" customFormat="1" ht="10.5" customHeight="1">
      <c r="B712" s="163"/>
      <c r="C712" s="163" t="s">
        <v>993</v>
      </c>
      <c r="D712" s="163"/>
      <c r="E712" s="164"/>
      <c r="F712" s="165"/>
      <c r="G712" s="165"/>
      <c r="H712" s="165"/>
      <c r="I712" s="162"/>
    </row>
    <row r="713" spans="2:9" s="158" customFormat="1" ht="10.5" customHeight="1">
      <c r="B713" s="163"/>
      <c r="C713" s="163" t="s">
        <v>994</v>
      </c>
      <c r="D713" s="163"/>
      <c r="E713" s="164">
        <v>10</v>
      </c>
      <c r="F713" s="165">
        <v>25</v>
      </c>
      <c r="G713" s="165">
        <v>13</v>
      </c>
      <c r="H713" s="165">
        <v>12</v>
      </c>
      <c r="I713" s="162"/>
    </row>
    <row r="714" spans="2:9" s="158" customFormat="1" ht="10.5" customHeight="1">
      <c r="B714" s="163"/>
      <c r="C714" s="163" t="s">
        <v>995</v>
      </c>
      <c r="D714" s="163"/>
      <c r="E714" s="164">
        <v>4</v>
      </c>
      <c r="F714" s="165">
        <v>9</v>
      </c>
      <c r="G714" s="165">
        <v>6</v>
      </c>
      <c r="H714" s="165">
        <v>3</v>
      </c>
      <c r="I714" s="162"/>
    </row>
    <row r="715" spans="2:9" s="158" customFormat="1" ht="10.5" customHeight="1">
      <c r="B715" s="169"/>
      <c r="C715" s="169"/>
      <c r="D715" s="169"/>
      <c r="E715" s="170"/>
      <c r="F715" s="171"/>
      <c r="G715" s="171"/>
      <c r="H715" s="171"/>
      <c r="I715" s="162"/>
    </row>
    <row r="716" spans="2:9" s="158" customFormat="1" ht="10.5" customHeight="1">
      <c r="B716" s="163"/>
      <c r="C716" s="163" t="s">
        <v>996</v>
      </c>
      <c r="D716" s="163"/>
      <c r="E716" s="164">
        <v>5</v>
      </c>
      <c r="F716" s="165">
        <v>11</v>
      </c>
      <c r="G716" s="165">
        <v>4</v>
      </c>
      <c r="H716" s="165">
        <v>7</v>
      </c>
      <c r="I716" s="162"/>
    </row>
    <row r="717" spans="2:9" s="158" customFormat="1" ht="10.5" customHeight="1">
      <c r="B717" s="163"/>
      <c r="C717" s="163" t="s">
        <v>997</v>
      </c>
      <c r="D717" s="163"/>
      <c r="E717" s="164"/>
      <c r="F717" s="165"/>
      <c r="G717" s="165"/>
      <c r="H717" s="165"/>
      <c r="I717" s="162"/>
    </row>
    <row r="718" spans="2:9" s="158" customFormat="1" ht="10.5" customHeight="1">
      <c r="B718" s="163"/>
      <c r="C718" s="163" t="s">
        <v>998</v>
      </c>
      <c r="D718" s="163"/>
      <c r="E718" s="164">
        <v>10</v>
      </c>
      <c r="F718" s="165">
        <v>26</v>
      </c>
      <c r="G718" s="165">
        <v>15</v>
      </c>
      <c r="H718" s="165">
        <v>11</v>
      </c>
      <c r="I718" s="162"/>
    </row>
    <row r="719" spans="2:9" s="158" customFormat="1" ht="10.5" customHeight="1">
      <c r="B719" s="163"/>
      <c r="C719" s="163" t="s">
        <v>999</v>
      </c>
      <c r="D719" s="163"/>
      <c r="E719" s="164">
        <v>14</v>
      </c>
      <c r="F719" s="165">
        <v>45</v>
      </c>
      <c r="G719" s="165">
        <v>19</v>
      </c>
      <c r="H719" s="165">
        <v>26</v>
      </c>
      <c r="I719" s="162"/>
    </row>
    <row r="720" spans="2:9" s="158" customFormat="1" ht="10.5" customHeight="1">
      <c r="B720" s="163"/>
      <c r="C720" s="163" t="s">
        <v>1000</v>
      </c>
      <c r="D720" s="163"/>
      <c r="E720" s="164">
        <v>8</v>
      </c>
      <c r="F720" s="165">
        <v>18</v>
      </c>
      <c r="G720" s="165">
        <v>8</v>
      </c>
      <c r="H720" s="165">
        <v>10</v>
      </c>
      <c r="I720" s="162"/>
    </row>
    <row r="721" spans="2:9" s="158" customFormat="1" ht="10.5" customHeight="1">
      <c r="B721" s="163"/>
      <c r="C721" s="163" t="s">
        <v>1001</v>
      </c>
      <c r="D721" s="163"/>
      <c r="E721" s="164">
        <v>5</v>
      </c>
      <c r="F721" s="165">
        <v>15</v>
      </c>
      <c r="G721" s="165">
        <v>9</v>
      </c>
      <c r="H721" s="165">
        <v>6</v>
      </c>
      <c r="I721" s="162"/>
    </row>
    <row r="722" spans="2:9" s="158" customFormat="1" ht="10.5" customHeight="1">
      <c r="B722" s="163"/>
      <c r="C722" s="163" t="s">
        <v>1002</v>
      </c>
      <c r="D722" s="163"/>
      <c r="E722" s="164"/>
      <c r="F722" s="165"/>
      <c r="G722" s="165"/>
      <c r="H722" s="165"/>
      <c r="I722" s="162"/>
    </row>
    <row r="723" spans="2:9" s="158" customFormat="1" ht="10.5" customHeight="1">
      <c r="B723" s="163"/>
      <c r="C723" s="163" t="s">
        <v>1003</v>
      </c>
      <c r="D723" s="163"/>
      <c r="E723" s="164">
        <v>37</v>
      </c>
      <c r="F723" s="165">
        <v>66</v>
      </c>
      <c r="G723" s="165">
        <v>42</v>
      </c>
      <c r="H723" s="165">
        <v>24</v>
      </c>
      <c r="I723" s="162"/>
    </row>
    <row r="724" spans="2:9" s="158" customFormat="1" ht="10.5" customHeight="1">
      <c r="B724" s="163"/>
      <c r="C724" s="163" t="s">
        <v>1004</v>
      </c>
      <c r="D724" s="163"/>
      <c r="E724" s="164">
        <v>130</v>
      </c>
      <c r="F724" s="165">
        <v>341</v>
      </c>
      <c r="G724" s="165">
        <v>174</v>
      </c>
      <c r="H724" s="165">
        <v>167</v>
      </c>
      <c r="I724" s="162"/>
    </row>
    <row r="725" spans="2:9" s="158" customFormat="1" ht="10.5" customHeight="1">
      <c r="B725" s="163"/>
      <c r="C725" s="163" t="s">
        <v>1005</v>
      </c>
      <c r="D725" s="163"/>
      <c r="E725" s="164">
        <v>13</v>
      </c>
      <c r="F725" s="165">
        <v>38</v>
      </c>
      <c r="G725" s="165">
        <v>20</v>
      </c>
      <c r="H725" s="165">
        <v>18</v>
      </c>
      <c r="I725" s="162"/>
    </row>
    <row r="726" spans="2:9" s="158" customFormat="1" ht="10.5" customHeight="1">
      <c r="B726" s="163"/>
      <c r="C726" s="163" t="s">
        <v>1006</v>
      </c>
      <c r="D726" s="163"/>
      <c r="E726" s="164">
        <v>5</v>
      </c>
      <c r="F726" s="165">
        <v>15</v>
      </c>
      <c r="G726" s="165">
        <v>6</v>
      </c>
      <c r="H726" s="165">
        <v>9</v>
      </c>
      <c r="I726" s="162"/>
    </row>
    <row r="727" spans="2:9" s="158" customFormat="1" ht="10.5" customHeight="1">
      <c r="B727" s="163"/>
      <c r="C727" s="163" t="s">
        <v>1007</v>
      </c>
      <c r="D727" s="163"/>
      <c r="E727" s="164">
        <v>13</v>
      </c>
      <c r="F727" s="165">
        <v>33</v>
      </c>
      <c r="G727" s="165">
        <v>16</v>
      </c>
      <c r="H727" s="165">
        <v>17</v>
      </c>
      <c r="I727" s="162"/>
    </row>
    <row r="728" spans="2:9" s="158" customFormat="1" ht="10.5" customHeight="1">
      <c r="B728" s="163"/>
      <c r="C728" s="163" t="s">
        <v>1008</v>
      </c>
      <c r="D728" s="163"/>
      <c r="E728" s="164">
        <v>6</v>
      </c>
      <c r="F728" s="165">
        <v>21</v>
      </c>
      <c r="G728" s="165">
        <v>10</v>
      </c>
      <c r="H728" s="165">
        <v>11</v>
      </c>
      <c r="I728" s="162"/>
    </row>
    <row r="729" spans="2:9" s="158" customFormat="1" ht="10.5" customHeight="1">
      <c r="B729" s="163"/>
      <c r="C729" s="163" t="s">
        <v>1009</v>
      </c>
      <c r="D729" s="163"/>
      <c r="E729" s="164">
        <v>67</v>
      </c>
      <c r="F729" s="165">
        <v>130</v>
      </c>
      <c r="G729" s="165">
        <v>65</v>
      </c>
      <c r="H729" s="165">
        <v>65</v>
      </c>
      <c r="I729" s="162"/>
    </row>
    <row r="730" spans="2:9" s="158" customFormat="1" ht="10.5" customHeight="1">
      <c r="B730" s="163"/>
      <c r="C730" s="163" t="s">
        <v>1010</v>
      </c>
      <c r="D730" s="163"/>
      <c r="E730" s="164">
        <v>7</v>
      </c>
      <c r="F730" s="165">
        <v>18</v>
      </c>
      <c r="G730" s="165">
        <v>9</v>
      </c>
      <c r="H730" s="165">
        <v>9</v>
      </c>
      <c r="I730" s="162"/>
    </row>
    <row r="731" spans="2:9" s="158" customFormat="1" ht="10.5" customHeight="1">
      <c r="B731" s="163"/>
      <c r="C731" s="163" t="s">
        <v>1011</v>
      </c>
      <c r="D731" s="163"/>
      <c r="E731" s="164">
        <v>12</v>
      </c>
      <c r="F731" s="165">
        <v>35</v>
      </c>
      <c r="G731" s="165">
        <v>22</v>
      </c>
      <c r="H731" s="165">
        <v>13</v>
      </c>
      <c r="I731" s="162"/>
    </row>
    <row r="732" spans="2:9" s="158" customFormat="1" ht="10.5" customHeight="1">
      <c r="B732" s="163"/>
      <c r="C732" s="163" t="s">
        <v>1012</v>
      </c>
      <c r="D732" s="163"/>
      <c r="E732" s="164"/>
      <c r="F732" s="165"/>
      <c r="G732" s="165"/>
      <c r="H732" s="165"/>
      <c r="I732" s="162"/>
    </row>
    <row r="733" spans="2:9" s="158" customFormat="1" ht="10.5" customHeight="1">
      <c r="B733" s="163"/>
      <c r="C733" s="163" t="s">
        <v>1013</v>
      </c>
      <c r="D733" s="163"/>
      <c r="E733" s="164">
        <v>6</v>
      </c>
      <c r="F733" s="165">
        <v>23</v>
      </c>
      <c r="G733" s="165">
        <v>11</v>
      </c>
      <c r="H733" s="165">
        <v>12</v>
      </c>
      <c r="I733" s="162"/>
    </row>
    <row r="734" spans="2:9" s="158" customFormat="1" ht="10.5" customHeight="1">
      <c r="B734" s="163"/>
      <c r="C734" s="163" t="s">
        <v>1014</v>
      </c>
      <c r="D734" s="163"/>
      <c r="E734" s="164">
        <v>10</v>
      </c>
      <c r="F734" s="165">
        <v>31</v>
      </c>
      <c r="G734" s="165">
        <v>14</v>
      </c>
      <c r="H734" s="165">
        <v>17</v>
      </c>
      <c r="I734" s="162"/>
    </row>
    <row r="735" spans="2:9" s="158" customFormat="1" ht="10.5" customHeight="1">
      <c r="B735" s="163"/>
      <c r="C735" s="163" t="s">
        <v>1015</v>
      </c>
      <c r="D735" s="163"/>
      <c r="E735" s="164">
        <v>7</v>
      </c>
      <c r="F735" s="165">
        <v>19</v>
      </c>
      <c r="G735" s="165">
        <v>9</v>
      </c>
      <c r="H735" s="165">
        <v>10</v>
      </c>
      <c r="I735" s="162"/>
    </row>
    <row r="736" spans="2:9" s="158" customFormat="1" ht="10.5" customHeight="1">
      <c r="B736" s="163"/>
      <c r="C736" s="163" t="s">
        <v>1016</v>
      </c>
      <c r="D736" s="163"/>
      <c r="E736" s="164">
        <v>51</v>
      </c>
      <c r="F736" s="165">
        <v>121</v>
      </c>
      <c r="G736" s="165">
        <v>65</v>
      </c>
      <c r="H736" s="165">
        <v>56</v>
      </c>
      <c r="I736" s="162"/>
    </row>
    <row r="737" spans="2:9" s="158" customFormat="1" ht="10.5" customHeight="1">
      <c r="B737" s="163"/>
      <c r="C737" s="163" t="s">
        <v>1017</v>
      </c>
      <c r="D737" s="163"/>
      <c r="E737" s="164">
        <v>96</v>
      </c>
      <c r="F737" s="165">
        <v>203</v>
      </c>
      <c r="G737" s="165">
        <v>93</v>
      </c>
      <c r="H737" s="165">
        <v>110</v>
      </c>
      <c r="I737" s="162"/>
    </row>
    <row r="738" spans="2:9" s="158" customFormat="1" ht="10.5" customHeight="1">
      <c r="B738" s="163"/>
      <c r="C738" s="163" t="s">
        <v>1018</v>
      </c>
      <c r="D738" s="163"/>
      <c r="E738" s="164">
        <v>81</v>
      </c>
      <c r="F738" s="165">
        <v>203</v>
      </c>
      <c r="G738" s="165">
        <v>92</v>
      </c>
      <c r="H738" s="165">
        <v>111</v>
      </c>
      <c r="I738" s="162"/>
    </row>
    <row r="739" spans="2:9" s="158" customFormat="1" ht="10.5" customHeight="1">
      <c r="B739" s="163"/>
      <c r="C739" s="163" t="s">
        <v>1019</v>
      </c>
      <c r="D739" s="163"/>
      <c r="E739" s="164">
        <v>147</v>
      </c>
      <c r="F739" s="165">
        <v>352</v>
      </c>
      <c r="G739" s="165">
        <v>175</v>
      </c>
      <c r="H739" s="165">
        <v>177</v>
      </c>
      <c r="I739" s="162"/>
    </row>
    <row r="740" spans="2:9" s="158" customFormat="1" ht="10.5" customHeight="1">
      <c r="B740" s="163"/>
      <c r="C740" s="163"/>
      <c r="D740" s="163"/>
      <c r="E740" s="166"/>
      <c r="F740" s="167"/>
      <c r="G740" s="167"/>
      <c r="H740" s="167"/>
      <c r="I740" s="162"/>
    </row>
    <row r="741" spans="2:9" s="158" customFormat="1" ht="10.5" customHeight="1">
      <c r="B741" s="163"/>
      <c r="C741" s="163" t="s">
        <v>1020</v>
      </c>
      <c r="D741" s="163"/>
      <c r="E741" s="166">
        <f>SUM(E742:E748)</f>
        <v>84</v>
      </c>
      <c r="F741" s="167">
        <f>SUM(F742:F748)</f>
        <v>235</v>
      </c>
      <c r="G741" s="167">
        <f>SUM(G742:G748)</f>
        <v>116</v>
      </c>
      <c r="H741" s="167">
        <f>SUM(H742:H748)</f>
        <v>119</v>
      </c>
      <c r="I741" s="162"/>
    </row>
    <row r="742" spans="2:9" s="158" customFormat="1" ht="10.5" customHeight="1">
      <c r="B742" s="163"/>
      <c r="C742" s="163" t="s">
        <v>1021</v>
      </c>
      <c r="D742" s="163"/>
      <c r="E742" s="164">
        <v>8</v>
      </c>
      <c r="F742" s="165">
        <v>26</v>
      </c>
      <c r="G742" s="165">
        <v>13</v>
      </c>
      <c r="H742" s="165">
        <v>13</v>
      </c>
      <c r="I742" s="162"/>
    </row>
    <row r="743" spans="2:9" s="158" customFormat="1" ht="10.5" customHeight="1">
      <c r="B743" s="163"/>
      <c r="C743" s="163" t="s">
        <v>1022</v>
      </c>
      <c r="D743" s="163"/>
      <c r="E743" s="164">
        <v>21</v>
      </c>
      <c r="F743" s="165">
        <v>64</v>
      </c>
      <c r="G743" s="165">
        <v>32</v>
      </c>
      <c r="H743" s="165">
        <v>32</v>
      </c>
      <c r="I743" s="162"/>
    </row>
    <row r="744" spans="2:9" s="158" customFormat="1" ht="10.5" customHeight="1">
      <c r="B744" s="163"/>
      <c r="C744" s="163" t="s">
        <v>1023</v>
      </c>
      <c r="D744" s="163"/>
      <c r="E744" s="164">
        <v>27</v>
      </c>
      <c r="F744" s="165">
        <v>81</v>
      </c>
      <c r="G744" s="165">
        <v>39</v>
      </c>
      <c r="H744" s="165">
        <v>42</v>
      </c>
      <c r="I744" s="162"/>
    </row>
    <row r="745" spans="2:9" s="158" customFormat="1" ht="10.5" customHeight="1">
      <c r="B745" s="163"/>
      <c r="C745" s="163" t="s">
        <v>1024</v>
      </c>
      <c r="D745" s="163"/>
      <c r="E745" s="164">
        <v>17</v>
      </c>
      <c r="F745" s="165">
        <v>39</v>
      </c>
      <c r="G745" s="165">
        <v>21</v>
      </c>
      <c r="H745" s="165">
        <v>18</v>
      </c>
      <c r="I745" s="162"/>
    </row>
    <row r="746" spans="2:9" s="158" customFormat="1" ht="10.5" customHeight="1">
      <c r="B746" s="163"/>
      <c r="C746" s="163" t="s">
        <v>1025</v>
      </c>
      <c r="D746" s="163"/>
      <c r="E746" s="164">
        <v>8</v>
      </c>
      <c r="F746" s="165">
        <v>19</v>
      </c>
      <c r="G746" s="165">
        <v>8</v>
      </c>
      <c r="H746" s="165">
        <v>11</v>
      </c>
      <c r="I746" s="162"/>
    </row>
    <row r="747" spans="2:9" s="158" customFormat="1" ht="10.5" customHeight="1">
      <c r="B747" s="163"/>
      <c r="C747" s="163" t="s">
        <v>1026</v>
      </c>
      <c r="D747" s="163"/>
      <c r="E747" s="164"/>
      <c r="F747" s="165"/>
      <c r="G747" s="165"/>
      <c r="H747" s="165"/>
      <c r="I747" s="162"/>
    </row>
    <row r="748" spans="2:9" s="158" customFormat="1" ht="10.5" customHeight="1">
      <c r="B748" s="163"/>
      <c r="C748" s="163" t="s">
        <v>1027</v>
      </c>
      <c r="D748" s="163"/>
      <c r="E748" s="164">
        <v>3</v>
      </c>
      <c r="F748" s="165">
        <v>6</v>
      </c>
      <c r="G748" s="165">
        <v>3</v>
      </c>
      <c r="H748" s="165">
        <v>3</v>
      </c>
      <c r="I748" s="162"/>
    </row>
    <row r="749" spans="2:9" s="158" customFormat="1" ht="10.5" customHeight="1">
      <c r="B749" s="163"/>
      <c r="C749" s="163"/>
      <c r="D749" s="163"/>
      <c r="E749" s="166"/>
      <c r="F749" s="167"/>
      <c r="G749" s="167"/>
      <c r="H749" s="167"/>
      <c r="I749" s="162"/>
    </row>
    <row r="750" spans="2:9" s="158" customFormat="1" ht="10.5" customHeight="1">
      <c r="B750" s="163"/>
      <c r="C750" s="163" t="s">
        <v>1028</v>
      </c>
      <c r="D750" s="163"/>
      <c r="E750" s="166">
        <f>SUM(E751:E757)</f>
        <v>80</v>
      </c>
      <c r="F750" s="167">
        <f>SUM(F751:F757)</f>
        <v>242</v>
      </c>
      <c r="G750" s="167">
        <f>SUM(G751:G757)</f>
        <v>131</v>
      </c>
      <c r="H750" s="167">
        <f>SUM(H751:H757)</f>
        <v>111</v>
      </c>
      <c r="I750" s="162"/>
    </row>
    <row r="751" spans="2:9" s="158" customFormat="1" ht="10.5" customHeight="1">
      <c r="B751" s="163"/>
      <c r="C751" s="163" t="s">
        <v>1029</v>
      </c>
      <c r="D751" s="163"/>
      <c r="E751" s="164">
        <v>10</v>
      </c>
      <c r="F751" s="165">
        <v>32</v>
      </c>
      <c r="G751" s="165">
        <v>19</v>
      </c>
      <c r="H751" s="165">
        <v>13</v>
      </c>
      <c r="I751" s="162"/>
    </row>
    <row r="752" spans="2:9" s="158" customFormat="1" ht="10.5" customHeight="1">
      <c r="B752" s="163"/>
      <c r="C752" s="163" t="s">
        <v>1030</v>
      </c>
      <c r="D752" s="163"/>
      <c r="E752" s="164">
        <v>7</v>
      </c>
      <c r="F752" s="165">
        <v>23</v>
      </c>
      <c r="G752" s="165">
        <v>13</v>
      </c>
      <c r="H752" s="165">
        <v>10</v>
      </c>
      <c r="I752" s="162"/>
    </row>
    <row r="753" spans="2:9" s="158" customFormat="1" ht="10.5" customHeight="1">
      <c r="B753" s="163"/>
      <c r="C753" s="163" t="s">
        <v>1031</v>
      </c>
      <c r="D753" s="163"/>
      <c r="E753" s="164">
        <v>10</v>
      </c>
      <c r="F753" s="165">
        <v>22</v>
      </c>
      <c r="G753" s="165">
        <v>11</v>
      </c>
      <c r="H753" s="165">
        <v>11</v>
      </c>
      <c r="I753" s="162"/>
    </row>
    <row r="754" spans="2:9" s="158" customFormat="1" ht="10.5" customHeight="1">
      <c r="B754" s="163"/>
      <c r="C754" s="163" t="s">
        <v>1032</v>
      </c>
      <c r="D754" s="163"/>
      <c r="E754" s="164">
        <v>22</v>
      </c>
      <c r="F754" s="165">
        <v>65</v>
      </c>
      <c r="G754" s="165">
        <v>34</v>
      </c>
      <c r="H754" s="165">
        <v>31</v>
      </c>
      <c r="I754" s="162"/>
    </row>
    <row r="755" spans="2:9" s="158" customFormat="1" ht="10.5" customHeight="1">
      <c r="B755" s="163"/>
      <c r="C755" s="163" t="s">
        <v>1033</v>
      </c>
      <c r="D755" s="163"/>
      <c r="E755" s="164">
        <v>12</v>
      </c>
      <c r="F755" s="165">
        <v>48</v>
      </c>
      <c r="G755" s="165">
        <v>27</v>
      </c>
      <c r="H755" s="165">
        <v>21</v>
      </c>
      <c r="I755" s="162"/>
    </row>
    <row r="756" spans="2:9" s="158" customFormat="1" ht="10.5" customHeight="1">
      <c r="B756" s="163"/>
      <c r="C756" s="163" t="s">
        <v>1034</v>
      </c>
      <c r="D756" s="163"/>
      <c r="E756" s="164">
        <v>5</v>
      </c>
      <c r="F756" s="165">
        <v>13</v>
      </c>
      <c r="G756" s="165">
        <v>8</v>
      </c>
      <c r="H756" s="165">
        <v>5</v>
      </c>
      <c r="I756" s="162"/>
    </row>
    <row r="757" spans="2:9" s="158" customFormat="1" ht="10.5" customHeight="1">
      <c r="B757" s="163"/>
      <c r="C757" s="163" t="s">
        <v>1035</v>
      </c>
      <c r="D757" s="163"/>
      <c r="E757" s="164">
        <v>14</v>
      </c>
      <c r="F757" s="165">
        <v>39</v>
      </c>
      <c r="G757" s="165">
        <v>19</v>
      </c>
      <c r="H757" s="165">
        <v>20</v>
      </c>
      <c r="I757" s="162"/>
    </row>
    <row r="758" spans="2:9" s="158" customFormat="1" ht="10.5" customHeight="1">
      <c r="B758" s="163"/>
      <c r="C758" s="163"/>
      <c r="D758" s="163"/>
      <c r="E758" s="166"/>
      <c r="F758" s="167"/>
      <c r="G758" s="167"/>
      <c r="H758" s="167"/>
      <c r="I758" s="162"/>
    </row>
    <row r="759" spans="2:9" s="158" customFormat="1" ht="10.5" customHeight="1">
      <c r="B759" s="163"/>
      <c r="C759" s="163" t="s">
        <v>1036</v>
      </c>
      <c r="D759" s="163"/>
      <c r="E759" s="166">
        <f>SUM(E760:E772)</f>
        <v>65</v>
      </c>
      <c r="F759" s="167">
        <f>SUM(F760:F772)</f>
        <v>193</v>
      </c>
      <c r="G759" s="167">
        <f>SUM(G760:G772)</f>
        <v>96</v>
      </c>
      <c r="H759" s="167">
        <f>SUM(H760:H772)</f>
        <v>97</v>
      </c>
      <c r="I759" s="162"/>
    </row>
    <row r="760" spans="2:9" s="158" customFormat="1" ht="10.5" customHeight="1">
      <c r="B760" s="163"/>
      <c r="C760" s="163" t="s">
        <v>1037</v>
      </c>
      <c r="D760" s="163"/>
      <c r="E760" s="164">
        <v>4</v>
      </c>
      <c r="F760" s="165">
        <v>9</v>
      </c>
      <c r="G760" s="165">
        <v>4</v>
      </c>
      <c r="H760" s="165">
        <v>5</v>
      </c>
      <c r="I760" s="162"/>
    </row>
    <row r="761" spans="2:9" s="158" customFormat="1" ht="10.5" customHeight="1">
      <c r="B761" s="163"/>
      <c r="C761" s="163" t="s">
        <v>1038</v>
      </c>
      <c r="D761" s="163"/>
      <c r="E761" s="164">
        <v>9</v>
      </c>
      <c r="F761" s="165">
        <v>28</v>
      </c>
      <c r="G761" s="165">
        <v>14</v>
      </c>
      <c r="H761" s="165">
        <v>14</v>
      </c>
      <c r="I761" s="162"/>
    </row>
    <row r="762" spans="2:9" s="158" customFormat="1" ht="10.5" customHeight="1">
      <c r="B762" s="163"/>
      <c r="C762" s="163" t="s">
        <v>1039</v>
      </c>
      <c r="D762" s="163"/>
      <c r="E762" s="164">
        <v>3</v>
      </c>
      <c r="F762" s="165">
        <v>10</v>
      </c>
      <c r="G762" s="165">
        <v>6</v>
      </c>
      <c r="H762" s="165">
        <v>4</v>
      </c>
      <c r="I762" s="162"/>
    </row>
    <row r="763" spans="2:9" s="158" customFormat="1" ht="10.5" customHeight="1">
      <c r="B763" s="163"/>
      <c r="C763" s="163" t="s">
        <v>1040</v>
      </c>
      <c r="D763" s="163"/>
      <c r="E763" s="164">
        <v>16</v>
      </c>
      <c r="F763" s="165">
        <v>57</v>
      </c>
      <c r="G763" s="165">
        <v>29</v>
      </c>
      <c r="H763" s="165">
        <v>28</v>
      </c>
      <c r="I763" s="162"/>
    </row>
    <row r="764" spans="2:9" s="158" customFormat="1" ht="10.5" customHeight="1">
      <c r="B764" s="163"/>
      <c r="C764" s="163" t="s">
        <v>1041</v>
      </c>
      <c r="D764" s="163"/>
      <c r="E764" s="164">
        <v>5</v>
      </c>
      <c r="F764" s="165">
        <v>10</v>
      </c>
      <c r="G764" s="165">
        <v>5</v>
      </c>
      <c r="H764" s="165">
        <v>5</v>
      </c>
      <c r="I764" s="162"/>
    </row>
    <row r="765" spans="2:9" s="158" customFormat="1" ht="10.5" customHeight="1">
      <c r="B765" s="163"/>
      <c r="C765" s="163" t="s">
        <v>1042</v>
      </c>
      <c r="D765" s="163"/>
      <c r="E765" s="164">
        <v>11</v>
      </c>
      <c r="F765" s="165">
        <v>32</v>
      </c>
      <c r="G765" s="165">
        <v>13</v>
      </c>
      <c r="H765" s="165">
        <v>19</v>
      </c>
      <c r="I765" s="162"/>
    </row>
    <row r="766" spans="2:9" s="158" customFormat="1" ht="10.5" customHeight="1">
      <c r="B766" s="163"/>
      <c r="C766" s="163" t="s">
        <v>1043</v>
      </c>
      <c r="D766" s="163"/>
      <c r="E766" s="164"/>
      <c r="F766" s="165"/>
      <c r="G766" s="165"/>
      <c r="H766" s="165"/>
      <c r="I766" s="162"/>
    </row>
    <row r="767" spans="2:9" s="158" customFormat="1" ht="10.5" customHeight="1">
      <c r="B767" s="163"/>
      <c r="C767" s="163" t="s">
        <v>1044</v>
      </c>
      <c r="D767" s="163"/>
      <c r="E767" s="164">
        <v>8</v>
      </c>
      <c r="F767" s="165">
        <v>21</v>
      </c>
      <c r="G767" s="165">
        <v>11</v>
      </c>
      <c r="H767" s="165">
        <v>10</v>
      </c>
      <c r="I767" s="162"/>
    </row>
    <row r="768" spans="2:9" s="158" customFormat="1" ht="10.5" customHeight="1">
      <c r="B768" s="163"/>
      <c r="C768" s="163" t="s">
        <v>1045</v>
      </c>
      <c r="D768" s="163"/>
      <c r="E768" s="164"/>
      <c r="F768" s="165"/>
      <c r="G768" s="165"/>
      <c r="H768" s="165"/>
      <c r="I768" s="162"/>
    </row>
    <row r="769" spans="2:9" s="158" customFormat="1" ht="10.5" customHeight="1">
      <c r="B769" s="163"/>
      <c r="C769" s="163" t="s">
        <v>1046</v>
      </c>
      <c r="D769" s="163"/>
      <c r="E769" s="164"/>
      <c r="F769" s="165"/>
      <c r="G769" s="165"/>
      <c r="H769" s="165"/>
      <c r="I769" s="162"/>
    </row>
    <row r="770" spans="2:9" s="158" customFormat="1" ht="10.5" customHeight="1">
      <c r="B770" s="163"/>
      <c r="C770" s="163" t="s">
        <v>1047</v>
      </c>
      <c r="D770" s="163"/>
      <c r="E770" s="164">
        <v>5</v>
      </c>
      <c r="F770" s="165">
        <v>13</v>
      </c>
      <c r="G770" s="165">
        <v>7</v>
      </c>
      <c r="H770" s="165">
        <v>6</v>
      </c>
      <c r="I770" s="162"/>
    </row>
    <row r="771" spans="2:9" s="158" customFormat="1" ht="10.5" customHeight="1">
      <c r="B771" s="163"/>
      <c r="C771" s="163" t="s">
        <v>1048</v>
      </c>
      <c r="D771" s="163"/>
      <c r="E771" s="164"/>
      <c r="F771" s="165"/>
      <c r="G771" s="165"/>
      <c r="H771" s="165"/>
      <c r="I771" s="162"/>
    </row>
    <row r="772" spans="2:9" s="158" customFormat="1" ht="10.5" customHeight="1">
      <c r="B772" s="163"/>
      <c r="C772" s="163" t="s">
        <v>1049</v>
      </c>
      <c r="D772" s="163"/>
      <c r="E772" s="164">
        <v>4</v>
      </c>
      <c r="F772" s="165">
        <v>13</v>
      </c>
      <c r="G772" s="165">
        <v>7</v>
      </c>
      <c r="H772" s="165">
        <v>6</v>
      </c>
      <c r="I772" s="162"/>
    </row>
    <row r="773" spans="2:9" s="158" customFormat="1" ht="10.5" customHeight="1">
      <c r="B773" s="163"/>
      <c r="C773" s="163"/>
      <c r="D773" s="163"/>
      <c r="E773" s="166"/>
      <c r="F773" s="167"/>
      <c r="G773" s="167"/>
      <c r="H773" s="167"/>
      <c r="I773" s="162"/>
    </row>
    <row r="774" spans="2:9" s="158" customFormat="1" ht="10.5" customHeight="1">
      <c r="B774" s="163"/>
      <c r="C774" s="163" t="s">
        <v>1050</v>
      </c>
      <c r="D774" s="163"/>
      <c r="E774" s="166">
        <f>SUM(E775:E789)</f>
        <v>50</v>
      </c>
      <c r="F774" s="167">
        <f>SUM(F775:F789)</f>
        <v>138</v>
      </c>
      <c r="G774" s="167">
        <f>SUM(G775:G789)</f>
        <v>68</v>
      </c>
      <c r="H774" s="167">
        <f>SUM(H775:H789)</f>
        <v>70</v>
      </c>
      <c r="I774" s="162"/>
    </row>
    <row r="775" spans="2:9" s="158" customFormat="1" ht="10.5" customHeight="1">
      <c r="B775" s="163"/>
      <c r="C775" s="163" t="s">
        <v>1051</v>
      </c>
      <c r="D775" s="163"/>
      <c r="E775" s="164"/>
      <c r="F775" s="165"/>
      <c r="G775" s="165"/>
      <c r="H775" s="165"/>
      <c r="I775" s="162"/>
    </row>
    <row r="776" spans="2:9" s="158" customFormat="1" ht="10.5" customHeight="1">
      <c r="B776" s="163"/>
      <c r="C776" s="163" t="s">
        <v>1052</v>
      </c>
      <c r="D776" s="163"/>
      <c r="E776" s="164">
        <v>10</v>
      </c>
      <c r="F776" s="165">
        <v>37</v>
      </c>
      <c r="G776" s="165">
        <v>16</v>
      </c>
      <c r="H776" s="165">
        <v>21</v>
      </c>
      <c r="I776" s="162"/>
    </row>
    <row r="777" spans="2:9" s="158" customFormat="1" ht="10.5" customHeight="1">
      <c r="B777" s="163"/>
      <c r="C777" s="163" t="s">
        <v>1053</v>
      </c>
      <c r="D777" s="163"/>
      <c r="E777" s="164"/>
      <c r="F777" s="165"/>
      <c r="G777" s="165"/>
      <c r="H777" s="165"/>
      <c r="I777" s="162"/>
    </row>
    <row r="778" spans="2:9" s="158" customFormat="1" ht="10.5" customHeight="1">
      <c r="B778" s="163"/>
      <c r="C778" s="163" t="s">
        <v>1054</v>
      </c>
      <c r="D778" s="163"/>
      <c r="E778" s="164">
        <v>5</v>
      </c>
      <c r="F778" s="165">
        <v>17</v>
      </c>
      <c r="G778" s="165">
        <v>7</v>
      </c>
      <c r="H778" s="165">
        <v>10</v>
      </c>
      <c r="I778" s="162"/>
    </row>
    <row r="779" spans="2:9" s="158" customFormat="1" ht="10.5" customHeight="1">
      <c r="B779" s="163"/>
      <c r="C779" s="163" t="s">
        <v>1055</v>
      </c>
      <c r="D779" s="163"/>
      <c r="E779" s="164">
        <v>6</v>
      </c>
      <c r="F779" s="165">
        <v>12</v>
      </c>
      <c r="G779" s="165">
        <v>5</v>
      </c>
      <c r="H779" s="165">
        <v>7</v>
      </c>
      <c r="I779" s="162"/>
    </row>
    <row r="780" spans="2:9" s="158" customFormat="1" ht="10.5" customHeight="1">
      <c r="B780" s="163"/>
      <c r="C780" s="163" t="s">
        <v>1056</v>
      </c>
      <c r="D780" s="163"/>
      <c r="E780" s="164">
        <v>5</v>
      </c>
      <c r="F780" s="165">
        <v>12</v>
      </c>
      <c r="G780" s="165">
        <v>7</v>
      </c>
      <c r="H780" s="165">
        <v>5</v>
      </c>
      <c r="I780" s="162"/>
    </row>
    <row r="781" spans="2:9" s="158" customFormat="1" ht="10.5" customHeight="1">
      <c r="B781" s="163"/>
      <c r="C781" s="163" t="s">
        <v>1057</v>
      </c>
      <c r="D781" s="168"/>
      <c r="E781" s="164"/>
      <c r="F781" s="165"/>
      <c r="G781" s="165"/>
      <c r="H781" s="165"/>
      <c r="I781" s="162"/>
    </row>
    <row r="782" spans="2:9" s="158" customFormat="1" ht="10.5" customHeight="1">
      <c r="B782" s="163"/>
      <c r="C782" s="163" t="s">
        <v>1058</v>
      </c>
      <c r="D782" s="168"/>
      <c r="E782" s="164">
        <v>5</v>
      </c>
      <c r="F782" s="165">
        <v>13</v>
      </c>
      <c r="G782" s="165">
        <v>6</v>
      </c>
      <c r="H782" s="165">
        <v>7</v>
      </c>
      <c r="I782" s="162"/>
    </row>
    <row r="783" spans="2:9" s="158" customFormat="1" ht="10.5" customHeight="1">
      <c r="B783" s="163"/>
      <c r="C783" s="163" t="s">
        <v>1059</v>
      </c>
      <c r="D783" s="168"/>
      <c r="E783" s="164">
        <v>5</v>
      </c>
      <c r="F783" s="165">
        <v>16</v>
      </c>
      <c r="G783" s="165">
        <v>8</v>
      </c>
      <c r="H783" s="165">
        <v>8</v>
      </c>
      <c r="I783" s="162"/>
    </row>
    <row r="784" spans="2:9" s="158" customFormat="1" ht="10.5" customHeight="1">
      <c r="B784" s="163"/>
      <c r="C784" s="163" t="s">
        <v>1060</v>
      </c>
      <c r="D784" s="163"/>
      <c r="E784" s="164"/>
      <c r="F784" s="165"/>
      <c r="G784" s="165"/>
      <c r="H784" s="165"/>
      <c r="I784" s="162"/>
    </row>
    <row r="785" spans="2:9" s="158" customFormat="1" ht="10.5" customHeight="1">
      <c r="B785" s="163"/>
      <c r="C785" s="163" t="s">
        <v>1061</v>
      </c>
      <c r="D785" s="163"/>
      <c r="E785" s="164">
        <v>6</v>
      </c>
      <c r="F785" s="165">
        <v>16</v>
      </c>
      <c r="G785" s="165">
        <v>10</v>
      </c>
      <c r="H785" s="165">
        <v>6</v>
      </c>
      <c r="I785" s="162"/>
    </row>
    <row r="786" spans="2:9" s="158" customFormat="1" ht="10.5" customHeight="1">
      <c r="B786" s="169"/>
      <c r="C786" s="169" t="s">
        <v>1062</v>
      </c>
      <c r="D786" s="169"/>
      <c r="E786" s="170"/>
      <c r="F786" s="171"/>
      <c r="G786" s="171"/>
      <c r="H786" s="171"/>
      <c r="I786" s="162"/>
    </row>
    <row r="787" spans="2:9" s="158" customFormat="1" ht="10.5" customHeight="1">
      <c r="B787" s="163"/>
      <c r="C787" s="163" t="s">
        <v>1063</v>
      </c>
      <c r="D787" s="163"/>
      <c r="E787" s="164">
        <v>4</v>
      </c>
      <c r="F787" s="165">
        <v>8</v>
      </c>
      <c r="G787" s="165">
        <v>4</v>
      </c>
      <c r="H787" s="165">
        <v>4</v>
      </c>
      <c r="I787" s="162"/>
    </row>
    <row r="788" spans="2:9" s="158" customFormat="1" ht="10.5" customHeight="1">
      <c r="B788" s="163"/>
      <c r="C788" s="163" t="s">
        <v>1064</v>
      </c>
      <c r="D788" s="163"/>
      <c r="E788" s="164">
        <v>4</v>
      </c>
      <c r="F788" s="165">
        <v>7</v>
      </c>
      <c r="G788" s="165">
        <v>5</v>
      </c>
      <c r="H788" s="165">
        <v>2</v>
      </c>
      <c r="I788" s="162"/>
    </row>
    <row r="789" spans="2:9" s="158" customFormat="1" ht="10.5" customHeight="1">
      <c r="B789" s="163"/>
      <c r="C789" s="163" t="s">
        <v>1065</v>
      </c>
      <c r="D789" s="163"/>
      <c r="E789" s="164"/>
      <c r="F789" s="165"/>
      <c r="G789" s="165"/>
      <c r="H789" s="165"/>
      <c r="I789" s="162"/>
    </row>
    <row r="790" spans="2:9" s="158" customFormat="1" ht="10.5" customHeight="1">
      <c r="B790" s="163"/>
      <c r="C790" s="163"/>
      <c r="D790" s="163"/>
      <c r="E790" s="166"/>
      <c r="F790" s="167"/>
      <c r="G790" s="167"/>
      <c r="H790" s="167"/>
      <c r="I790" s="162"/>
    </row>
    <row r="791" spans="2:9" s="158" customFormat="1" ht="10.5" customHeight="1">
      <c r="B791" s="163"/>
      <c r="C791" s="163" t="s">
        <v>1066</v>
      </c>
      <c r="D791" s="163"/>
      <c r="E791" s="166">
        <f>SUM(E792:E796)</f>
        <v>16</v>
      </c>
      <c r="F791" s="167">
        <f>SUM(F792:F796)</f>
        <v>64</v>
      </c>
      <c r="G791" s="167">
        <f>SUM(G792:G796)</f>
        <v>27</v>
      </c>
      <c r="H791" s="167">
        <f>SUM(H792:H796)</f>
        <v>37</v>
      </c>
      <c r="I791" s="162"/>
    </row>
    <row r="792" spans="2:9" s="158" customFormat="1" ht="10.5" customHeight="1">
      <c r="B792" s="163"/>
      <c r="C792" s="163" t="s">
        <v>1067</v>
      </c>
      <c r="D792" s="163"/>
      <c r="E792" s="164">
        <v>4</v>
      </c>
      <c r="F792" s="165">
        <v>17</v>
      </c>
      <c r="G792" s="165">
        <v>9</v>
      </c>
      <c r="H792" s="165">
        <v>8</v>
      </c>
      <c r="I792" s="162"/>
    </row>
    <row r="793" spans="2:9" s="158" customFormat="1" ht="10.5" customHeight="1">
      <c r="B793" s="163"/>
      <c r="C793" s="163" t="s">
        <v>1068</v>
      </c>
      <c r="D793" s="163"/>
      <c r="E793" s="164">
        <v>4</v>
      </c>
      <c r="F793" s="165">
        <v>14</v>
      </c>
      <c r="G793" s="165">
        <v>6</v>
      </c>
      <c r="H793" s="165">
        <v>8</v>
      </c>
      <c r="I793" s="162"/>
    </row>
    <row r="794" spans="2:9" s="158" customFormat="1" ht="10.5" customHeight="1">
      <c r="B794" s="163"/>
      <c r="C794" s="163" t="s">
        <v>1069</v>
      </c>
      <c r="D794" s="163"/>
      <c r="E794" s="164">
        <v>3</v>
      </c>
      <c r="F794" s="165">
        <v>13</v>
      </c>
      <c r="G794" s="165">
        <v>5</v>
      </c>
      <c r="H794" s="165">
        <v>8</v>
      </c>
      <c r="I794" s="162"/>
    </row>
    <row r="795" spans="2:9" s="158" customFormat="1" ht="10.5" customHeight="1">
      <c r="B795" s="163"/>
      <c r="C795" s="163" t="s">
        <v>1070</v>
      </c>
      <c r="D795" s="163"/>
      <c r="E795" s="164">
        <v>5</v>
      </c>
      <c r="F795" s="165">
        <v>20</v>
      </c>
      <c r="G795" s="165">
        <v>7</v>
      </c>
      <c r="H795" s="165">
        <v>13</v>
      </c>
      <c r="I795" s="162"/>
    </row>
    <row r="796" spans="2:9" s="158" customFormat="1" ht="10.5" customHeight="1">
      <c r="B796" s="163"/>
      <c r="C796" s="163" t="s">
        <v>1071</v>
      </c>
      <c r="D796" s="163"/>
      <c r="E796" s="164"/>
      <c r="F796" s="165"/>
      <c r="G796" s="165"/>
      <c r="H796" s="165"/>
      <c r="I796" s="162"/>
    </row>
    <row r="797" spans="2:9" s="158" customFormat="1" ht="10.5" customHeight="1">
      <c r="B797" s="163"/>
      <c r="C797" s="163"/>
      <c r="D797" s="163"/>
      <c r="E797" s="166"/>
      <c r="F797" s="167"/>
      <c r="G797" s="167"/>
      <c r="H797" s="167"/>
      <c r="I797" s="162"/>
    </row>
    <row r="798" spans="2:9" s="158" customFormat="1" ht="10.5" customHeight="1">
      <c r="B798" s="163"/>
      <c r="C798" s="163" t="s">
        <v>1072</v>
      </c>
      <c r="D798" s="163"/>
      <c r="E798" s="166">
        <f>SUM(E799:E836)</f>
        <v>1816</v>
      </c>
      <c r="F798" s="167">
        <f>SUM(F799:F836)</f>
        <v>4466</v>
      </c>
      <c r="G798" s="167">
        <f>SUM(G799:G836)</f>
        <v>2198</v>
      </c>
      <c r="H798" s="167">
        <f>SUM(H799:H836)</f>
        <v>2268</v>
      </c>
      <c r="I798" s="162"/>
    </row>
    <row r="799" spans="2:9" s="158" customFormat="1" ht="10.5" customHeight="1">
      <c r="B799" s="163"/>
      <c r="C799" s="163" t="s">
        <v>1073</v>
      </c>
      <c r="D799" s="163"/>
      <c r="E799" s="164">
        <v>11</v>
      </c>
      <c r="F799" s="165">
        <v>29</v>
      </c>
      <c r="G799" s="165">
        <v>14</v>
      </c>
      <c r="H799" s="165">
        <v>15</v>
      </c>
      <c r="I799" s="162"/>
    </row>
    <row r="800" spans="2:9" s="158" customFormat="1" ht="10.5" customHeight="1">
      <c r="B800" s="163"/>
      <c r="C800" s="163" t="s">
        <v>1074</v>
      </c>
      <c r="D800" s="163"/>
      <c r="E800" s="164">
        <v>15</v>
      </c>
      <c r="F800" s="165">
        <v>37</v>
      </c>
      <c r="G800" s="165">
        <v>18</v>
      </c>
      <c r="H800" s="165">
        <v>19</v>
      </c>
      <c r="I800" s="162"/>
    </row>
    <row r="801" spans="2:9" s="158" customFormat="1" ht="10.5" customHeight="1">
      <c r="B801" s="163"/>
      <c r="C801" s="163" t="s">
        <v>1075</v>
      </c>
      <c r="D801" s="163"/>
      <c r="E801" s="164">
        <v>11</v>
      </c>
      <c r="F801" s="165">
        <v>31</v>
      </c>
      <c r="G801" s="165">
        <v>16</v>
      </c>
      <c r="H801" s="165">
        <v>15</v>
      </c>
      <c r="I801" s="162"/>
    </row>
    <row r="802" spans="2:9" s="158" customFormat="1" ht="10.5" customHeight="1">
      <c r="B802" s="163"/>
      <c r="C802" s="163" t="s">
        <v>1076</v>
      </c>
      <c r="D802" s="163"/>
      <c r="E802" s="164">
        <v>84</v>
      </c>
      <c r="F802" s="165">
        <v>168</v>
      </c>
      <c r="G802" s="165">
        <v>79</v>
      </c>
      <c r="H802" s="165">
        <v>89</v>
      </c>
      <c r="I802" s="162"/>
    </row>
    <row r="803" spans="2:9" s="158" customFormat="1" ht="10.5" customHeight="1">
      <c r="B803" s="163"/>
      <c r="C803" s="163" t="s">
        <v>1077</v>
      </c>
      <c r="D803" s="163"/>
      <c r="E803" s="164"/>
      <c r="F803" s="165"/>
      <c r="G803" s="165"/>
      <c r="H803" s="165"/>
      <c r="I803" s="162"/>
    </row>
    <row r="804" spans="2:9" s="158" customFormat="1" ht="10.5" customHeight="1">
      <c r="B804" s="163"/>
      <c r="C804" s="163" t="s">
        <v>1078</v>
      </c>
      <c r="D804" s="163"/>
      <c r="E804" s="164">
        <v>30</v>
      </c>
      <c r="F804" s="165">
        <v>84</v>
      </c>
      <c r="G804" s="165">
        <v>39</v>
      </c>
      <c r="H804" s="165">
        <v>45</v>
      </c>
      <c r="I804" s="162"/>
    </row>
    <row r="805" spans="2:9" s="158" customFormat="1" ht="10.5" customHeight="1">
      <c r="B805" s="163"/>
      <c r="C805" s="163" t="s">
        <v>1079</v>
      </c>
      <c r="D805" s="163"/>
      <c r="E805" s="164">
        <v>25</v>
      </c>
      <c r="F805" s="165">
        <v>68</v>
      </c>
      <c r="G805" s="165">
        <v>35</v>
      </c>
      <c r="H805" s="165">
        <v>33</v>
      </c>
      <c r="I805" s="162"/>
    </row>
    <row r="806" spans="2:9" s="158" customFormat="1" ht="10.5" customHeight="1">
      <c r="B806" s="163"/>
      <c r="C806" s="163" t="s">
        <v>1080</v>
      </c>
      <c r="D806" s="163"/>
      <c r="E806" s="164">
        <v>74</v>
      </c>
      <c r="F806" s="165">
        <v>160</v>
      </c>
      <c r="G806" s="165">
        <v>79</v>
      </c>
      <c r="H806" s="165">
        <v>81</v>
      </c>
      <c r="I806" s="162"/>
    </row>
    <row r="807" spans="2:9" s="158" customFormat="1" ht="10.5" customHeight="1">
      <c r="B807" s="163"/>
      <c r="C807" s="163" t="s">
        <v>1081</v>
      </c>
      <c r="D807" s="163"/>
      <c r="E807" s="164">
        <v>36</v>
      </c>
      <c r="F807" s="165">
        <v>66</v>
      </c>
      <c r="G807" s="165">
        <v>36</v>
      </c>
      <c r="H807" s="165">
        <v>30</v>
      </c>
      <c r="I807" s="162"/>
    </row>
    <row r="808" spans="2:9" s="158" customFormat="1" ht="10.5" customHeight="1">
      <c r="B808" s="163"/>
      <c r="C808" s="163" t="s">
        <v>1082</v>
      </c>
      <c r="D808" s="163"/>
      <c r="E808" s="164">
        <v>4</v>
      </c>
      <c r="F808" s="165">
        <v>10</v>
      </c>
      <c r="G808" s="165">
        <v>4</v>
      </c>
      <c r="H808" s="165">
        <v>6</v>
      </c>
      <c r="I808" s="162"/>
    </row>
    <row r="809" spans="2:9" s="158" customFormat="1" ht="10.5" customHeight="1">
      <c r="B809" s="163"/>
      <c r="C809" s="163" t="s">
        <v>1083</v>
      </c>
      <c r="D809" s="163"/>
      <c r="E809" s="164">
        <v>3</v>
      </c>
      <c r="F809" s="165">
        <v>5</v>
      </c>
      <c r="G809" s="165">
        <v>2</v>
      </c>
      <c r="H809" s="165">
        <v>3</v>
      </c>
      <c r="I809" s="162"/>
    </row>
    <row r="810" spans="2:9" s="158" customFormat="1" ht="10.5" customHeight="1">
      <c r="B810" s="163"/>
      <c r="C810" s="163" t="s">
        <v>1084</v>
      </c>
      <c r="D810" s="163"/>
      <c r="E810" s="164">
        <v>8</v>
      </c>
      <c r="F810" s="165">
        <v>19</v>
      </c>
      <c r="G810" s="165">
        <v>6</v>
      </c>
      <c r="H810" s="165">
        <v>13</v>
      </c>
      <c r="I810" s="162"/>
    </row>
    <row r="811" spans="2:9" s="158" customFormat="1" ht="10.5" customHeight="1">
      <c r="B811" s="163"/>
      <c r="C811" s="163" t="s">
        <v>1085</v>
      </c>
      <c r="D811" s="168"/>
      <c r="E811" s="164">
        <v>194</v>
      </c>
      <c r="F811" s="165">
        <v>469</v>
      </c>
      <c r="G811" s="165">
        <v>226</v>
      </c>
      <c r="H811" s="165">
        <v>243</v>
      </c>
      <c r="I811" s="162"/>
    </row>
    <row r="812" spans="2:9" s="158" customFormat="1" ht="10.5" customHeight="1">
      <c r="B812" s="163"/>
      <c r="C812" s="163" t="s">
        <v>1086</v>
      </c>
      <c r="D812" s="168"/>
      <c r="E812" s="164"/>
      <c r="F812" s="165"/>
      <c r="G812" s="165"/>
      <c r="H812" s="165"/>
      <c r="I812" s="162"/>
    </row>
    <row r="813" spans="2:9" s="158" customFormat="1" ht="10.5" customHeight="1">
      <c r="B813" s="163"/>
      <c r="C813" s="163" t="s">
        <v>1087</v>
      </c>
      <c r="D813" s="163"/>
      <c r="E813" s="164">
        <v>40</v>
      </c>
      <c r="F813" s="165">
        <v>93</v>
      </c>
      <c r="G813" s="165">
        <v>57</v>
      </c>
      <c r="H813" s="165">
        <v>36</v>
      </c>
      <c r="I813" s="162"/>
    </row>
    <row r="814" spans="2:9" s="158" customFormat="1" ht="10.5" customHeight="1">
      <c r="B814" s="163"/>
      <c r="C814" s="163" t="s">
        <v>1088</v>
      </c>
      <c r="D814" s="163"/>
      <c r="E814" s="164">
        <v>88</v>
      </c>
      <c r="F814" s="165">
        <v>197</v>
      </c>
      <c r="G814" s="165">
        <v>100</v>
      </c>
      <c r="H814" s="165">
        <v>97</v>
      </c>
      <c r="I814" s="162"/>
    </row>
    <row r="815" spans="2:9" s="158" customFormat="1" ht="10.5" customHeight="1">
      <c r="B815" s="163"/>
      <c r="C815" s="163" t="s">
        <v>1089</v>
      </c>
      <c r="D815" s="163"/>
      <c r="E815" s="164">
        <v>97</v>
      </c>
      <c r="F815" s="165">
        <v>231</v>
      </c>
      <c r="G815" s="165">
        <v>120</v>
      </c>
      <c r="H815" s="165">
        <v>111</v>
      </c>
      <c r="I815" s="162"/>
    </row>
    <row r="816" spans="2:9" s="158" customFormat="1" ht="10.5" customHeight="1">
      <c r="B816" s="163"/>
      <c r="C816" s="163" t="s">
        <v>1090</v>
      </c>
      <c r="D816" s="163"/>
      <c r="E816" s="164">
        <v>139</v>
      </c>
      <c r="F816" s="165">
        <v>376</v>
      </c>
      <c r="G816" s="165">
        <v>176</v>
      </c>
      <c r="H816" s="165">
        <v>200</v>
      </c>
      <c r="I816" s="162"/>
    </row>
    <row r="817" spans="2:9" s="158" customFormat="1" ht="10.5" customHeight="1">
      <c r="B817" s="163"/>
      <c r="C817" s="163" t="s">
        <v>1091</v>
      </c>
      <c r="D817" s="163"/>
      <c r="E817" s="164">
        <v>25</v>
      </c>
      <c r="F817" s="165">
        <v>63</v>
      </c>
      <c r="G817" s="165">
        <v>32</v>
      </c>
      <c r="H817" s="165">
        <v>31</v>
      </c>
      <c r="I817" s="162"/>
    </row>
    <row r="818" spans="2:9" s="158" customFormat="1" ht="10.5" customHeight="1">
      <c r="B818" s="163"/>
      <c r="C818" s="163" t="s">
        <v>1092</v>
      </c>
      <c r="D818" s="163"/>
      <c r="E818" s="164"/>
      <c r="F818" s="165"/>
      <c r="G818" s="165"/>
      <c r="H818" s="165"/>
      <c r="I818" s="162"/>
    </row>
    <row r="819" spans="2:9" s="158" customFormat="1" ht="10.5" customHeight="1">
      <c r="B819" s="163"/>
      <c r="C819" s="163" t="s">
        <v>1093</v>
      </c>
      <c r="D819" s="163"/>
      <c r="E819" s="164">
        <v>60</v>
      </c>
      <c r="F819" s="165">
        <v>162</v>
      </c>
      <c r="G819" s="165">
        <v>75</v>
      </c>
      <c r="H819" s="165">
        <v>87</v>
      </c>
      <c r="I819" s="162"/>
    </row>
    <row r="820" spans="2:9" s="158" customFormat="1" ht="10.5" customHeight="1">
      <c r="B820" s="163"/>
      <c r="C820" s="163" t="s">
        <v>1094</v>
      </c>
      <c r="D820" s="163"/>
      <c r="E820" s="164"/>
      <c r="F820" s="165"/>
      <c r="G820" s="165"/>
      <c r="H820" s="165"/>
      <c r="I820" s="162"/>
    </row>
    <row r="821" spans="2:9" s="158" customFormat="1" ht="10.5" customHeight="1">
      <c r="B821" s="163"/>
      <c r="C821" s="163" t="s">
        <v>1095</v>
      </c>
      <c r="D821" s="163"/>
      <c r="E821" s="164">
        <v>13</v>
      </c>
      <c r="F821" s="165">
        <v>33</v>
      </c>
      <c r="G821" s="165">
        <v>16</v>
      </c>
      <c r="H821" s="165">
        <v>17</v>
      </c>
      <c r="I821" s="162"/>
    </row>
    <row r="822" spans="2:9" s="158" customFormat="1" ht="10.5" customHeight="1">
      <c r="B822" s="163"/>
      <c r="C822" s="163" t="s">
        <v>1096</v>
      </c>
      <c r="D822" s="163"/>
      <c r="E822" s="164"/>
      <c r="F822" s="165"/>
      <c r="G822" s="165"/>
      <c r="H822" s="165"/>
      <c r="I822" s="162"/>
    </row>
    <row r="823" spans="2:9" s="158" customFormat="1" ht="10.5" customHeight="1">
      <c r="B823" s="163"/>
      <c r="C823" s="163" t="s">
        <v>1097</v>
      </c>
      <c r="D823" s="163"/>
      <c r="E823" s="164">
        <v>59</v>
      </c>
      <c r="F823" s="165">
        <v>161</v>
      </c>
      <c r="G823" s="165">
        <v>74</v>
      </c>
      <c r="H823" s="165">
        <v>87</v>
      </c>
      <c r="I823" s="162"/>
    </row>
    <row r="824" spans="2:9" s="158" customFormat="1" ht="10.5" customHeight="1">
      <c r="B824" s="163"/>
      <c r="C824" s="163" t="s">
        <v>1098</v>
      </c>
      <c r="D824" s="163"/>
      <c r="E824" s="164">
        <v>72</v>
      </c>
      <c r="F824" s="165">
        <v>150</v>
      </c>
      <c r="G824" s="165">
        <v>79</v>
      </c>
      <c r="H824" s="165">
        <v>71</v>
      </c>
      <c r="I824" s="162"/>
    </row>
    <row r="825" spans="2:9" s="158" customFormat="1" ht="10.5" customHeight="1">
      <c r="B825" s="163"/>
      <c r="C825" s="163" t="s">
        <v>1099</v>
      </c>
      <c r="D825" s="163"/>
      <c r="E825" s="164">
        <v>17</v>
      </c>
      <c r="F825" s="165">
        <v>42</v>
      </c>
      <c r="G825" s="165">
        <v>19</v>
      </c>
      <c r="H825" s="165">
        <v>23</v>
      </c>
      <c r="I825" s="162"/>
    </row>
    <row r="826" spans="2:9" s="158" customFormat="1" ht="10.5" customHeight="1">
      <c r="B826" s="163"/>
      <c r="C826" s="163" t="s">
        <v>1100</v>
      </c>
      <c r="D826" s="163"/>
      <c r="E826" s="164">
        <v>9</v>
      </c>
      <c r="F826" s="165">
        <v>28</v>
      </c>
      <c r="G826" s="165">
        <v>15</v>
      </c>
      <c r="H826" s="165">
        <v>13</v>
      </c>
      <c r="I826" s="162"/>
    </row>
    <row r="827" spans="2:9" s="158" customFormat="1" ht="10.5" customHeight="1">
      <c r="B827" s="163"/>
      <c r="C827" s="163" t="s">
        <v>1101</v>
      </c>
      <c r="D827" s="163"/>
      <c r="E827" s="164">
        <v>86</v>
      </c>
      <c r="F827" s="165">
        <v>203</v>
      </c>
      <c r="G827" s="165">
        <v>107</v>
      </c>
      <c r="H827" s="165">
        <v>96</v>
      </c>
      <c r="I827" s="162"/>
    </row>
    <row r="828" spans="2:9" s="158" customFormat="1" ht="10.5" customHeight="1">
      <c r="B828" s="163"/>
      <c r="C828" s="163" t="s">
        <v>1102</v>
      </c>
      <c r="D828" s="163"/>
      <c r="E828" s="164">
        <v>25</v>
      </c>
      <c r="F828" s="165">
        <v>71</v>
      </c>
      <c r="G828" s="165">
        <v>37</v>
      </c>
      <c r="H828" s="165">
        <v>34</v>
      </c>
      <c r="I828" s="162"/>
    </row>
    <row r="829" spans="2:9" s="158" customFormat="1" ht="10.5" customHeight="1">
      <c r="B829" s="163"/>
      <c r="C829" s="163" t="s">
        <v>1103</v>
      </c>
      <c r="D829" s="163"/>
      <c r="E829" s="164">
        <v>27</v>
      </c>
      <c r="F829" s="165">
        <v>71</v>
      </c>
      <c r="G829" s="165">
        <v>34</v>
      </c>
      <c r="H829" s="165">
        <v>37</v>
      </c>
      <c r="I829" s="162"/>
    </row>
    <row r="830" spans="2:9" s="158" customFormat="1" ht="10.5" customHeight="1">
      <c r="B830" s="163"/>
      <c r="C830" s="163" t="s">
        <v>1104</v>
      </c>
      <c r="D830" s="163"/>
      <c r="E830" s="164"/>
      <c r="F830" s="165"/>
      <c r="G830" s="165"/>
      <c r="H830" s="165"/>
      <c r="I830" s="162"/>
    </row>
    <row r="831" spans="2:9" s="158" customFormat="1" ht="10.5" customHeight="1">
      <c r="B831" s="163"/>
      <c r="C831" s="163" t="s">
        <v>1105</v>
      </c>
      <c r="D831" s="163"/>
      <c r="E831" s="164">
        <v>33</v>
      </c>
      <c r="F831" s="165">
        <v>92</v>
      </c>
      <c r="G831" s="165">
        <v>49</v>
      </c>
      <c r="H831" s="165">
        <v>43</v>
      </c>
      <c r="I831" s="162"/>
    </row>
    <row r="832" spans="2:9" s="158" customFormat="1" ht="10.5" customHeight="1">
      <c r="B832" s="163"/>
      <c r="C832" s="163" t="s">
        <v>1106</v>
      </c>
      <c r="D832" s="163"/>
      <c r="E832" s="164"/>
      <c r="F832" s="165"/>
      <c r="G832" s="165"/>
      <c r="H832" s="165"/>
      <c r="I832" s="162"/>
    </row>
    <row r="833" spans="2:9" s="158" customFormat="1" ht="10.5" customHeight="1">
      <c r="B833" s="163"/>
      <c r="C833" s="163" t="s">
        <v>1107</v>
      </c>
      <c r="D833" s="163"/>
      <c r="E833" s="164">
        <v>33</v>
      </c>
      <c r="F833" s="165">
        <v>112</v>
      </c>
      <c r="G833" s="165">
        <v>54</v>
      </c>
      <c r="H833" s="165">
        <v>58</v>
      </c>
      <c r="I833" s="162"/>
    </row>
    <row r="834" spans="2:9" s="158" customFormat="1" ht="10.5" customHeight="1">
      <c r="B834" s="163"/>
      <c r="C834" s="163" t="s">
        <v>1108</v>
      </c>
      <c r="D834" s="163"/>
      <c r="E834" s="164">
        <v>8</v>
      </c>
      <c r="F834" s="165">
        <v>22</v>
      </c>
      <c r="G834" s="165">
        <v>11</v>
      </c>
      <c r="H834" s="165">
        <v>11</v>
      </c>
      <c r="I834" s="162"/>
    </row>
    <row r="835" spans="2:9" s="158" customFormat="1" ht="10.5" customHeight="1">
      <c r="B835" s="163"/>
      <c r="C835" s="163" t="s">
        <v>1109</v>
      </c>
      <c r="D835" s="163"/>
      <c r="E835" s="164">
        <v>301</v>
      </c>
      <c r="F835" s="165">
        <v>726</v>
      </c>
      <c r="G835" s="165">
        <v>338</v>
      </c>
      <c r="H835" s="165">
        <v>388</v>
      </c>
      <c r="I835" s="162"/>
    </row>
    <row r="836" spans="2:9" s="158" customFormat="1" ht="10.5" customHeight="1">
      <c r="B836" s="163"/>
      <c r="C836" s="163" t="s">
        <v>1110</v>
      </c>
      <c r="D836" s="163"/>
      <c r="E836" s="164">
        <v>189</v>
      </c>
      <c r="F836" s="165">
        <v>487</v>
      </c>
      <c r="G836" s="165">
        <v>251</v>
      </c>
      <c r="H836" s="165">
        <v>236</v>
      </c>
      <c r="I836" s="162"/>
    </row>
    <row r="837" spans="2:9" s="158" customFormat="1" ht="10.5" customHeight="1">
      <c r="B837" s="163"/>
      <c r="C837" s="163"/>
      <c r="D837" s="163"/>
      <c r="E837" s="166"/>
      <c r="F837" s="167"/>
      <c r="G837" s="167"/>
      <c r="H837" s="167"/>
      <c r="I837" s="162"/>
    </row>
    <row r="838" spans="2:9" s="158" customFormat="1" ht="10.5" customHeight="1">
      <c r="B838" s="163"/>
      <c r="C838" s="163" t="s">
        <v>1111</v>
      </c>
      <c r="D838" s="163"/>
      <c r="E838" s="166">
        <f>SUM(E839)</f>
        <v>846</v>
      </c>
      <c r="F838" s="167">
        <f>SUM(F839)</f>
        <v>1542</v>
      </c>
      <c r="G838" s="167">
        <f>SUM(G839)</f>
        <v>805</v>
      </c>
      <c r="H838" s="167">
        <f>SUM(H839)</f>
        <v>737</v>
      </c>
      <c r="I838" s="162"/>
    </row>
    <row r="839" spans="2:9" s="158" customFormat="1" ht="10.5" customHeight="1">
      <c r="B839" s="163"/>
      <c r="C839" s="163" t="s">
        <v>125</v>
      </c>
      <c r="D839" s="163"/>
      <c r="E839" s="164">
        <v>846</v>
      </c>
      <c r="F839" s="165">
        <v>1542</v>
      </c>
      <c r="G839" s="165">
        <v>805</v>
      </c>
      <c r="H839" s="165">
        <v>737</v>
      </c>
      <c r="I839" s="162"/>
    </row>
    <row r="840" spans="2:9" s="158" customFormat="1" ht="10.5" customHeight="1">
      <c r="B840" s="163"/>
      <c r="C840" s="163"/>
      <c r="D840" s="163"/>
      <c r="E840" s="166"/>
      <c r="F840" s="167"/>
      <c r="G840" s="167"/>
      <c r="H840" s="167"/>
      <c r="I840" s="162"/>
    </row>
    <row r="841" spans="2:9" s="158" customFormat="1" ht="10.5" customHeight="1">
      <c r="B841" s="163"/>
      <c r="C841" s="163" t="s">
        <v>1112</v>
      </c>
      <c r="D841" s="163"/>
      <c r="E841" s="166">
        <f>SUM(E842:E845)</f>
        <v>3543</v>
      </c>
      <c r="F841" s="167">
        <f>SUM(F842:F845)</f>
        <v>7404</v>
      </c>
      <c r="G841" s="167">
        <f>SUM(G842:G845)</f>
        <v>3615</v>
      </c>
      <c r="H841" s="167">
        <f>SUM(H842:H845)</f>
        <v>3789</v>
      </c>
      <c r="I841" s="162"/>
    </row>
    <row r="842" spans="2:9" s="158" customFormat="1" ht="10.5" customHeight="1">
      <c r="B842" s="163"/>
      <c r="C842" s="163" t="s">
        <v>1113</v>
      </c>
      <c r="D842" s="163"/>
      <c r="E842" s="164">
        <v>736</v>
      </c>
      <c r="F842" s="165">
        <v>1370</v>
      </c>
      <c r="G842" s="165">
        <v>697</v>
      </c>
      <c r="H842" s="165">
        <v>673</v>
      </c>
      <c r="I842" s="162"/>
    </row>
    <row r="843" spans="2:9" s="158" customFormat="1" ht="10.5" customHeight="1">
      <c r="B843" s="163"/>
      <c r="C843" s="163" t="s">
        <v>1114</v>
      </c>
      <c r="D843" s="163"/>
      <c r="E843" s="164">
        <v>1636</v>
      </c>
      <c r="F843" s="165">
        <v>2963</v>
      </c>
      <c r="G843" s="165">
        <v>1463</v>
      </c>
      <c r="H843" s="165">
        <v>1500</v>
      </c>
      <c r="I843" s="162"/>
    </row>
    <row r="844" spans="2:9" s="158" customFormat="1" ht="10.5" customHeight="1">
      <c r="B844" s="163"/>
      <c r="C844" s="163" t="s">
        <v>1115</v>
      </c>
      <c r="D844" s="163"/>
      <c r="E844" s="164">
        <v>687</v>
      </c>
      <c r="F844" s="165">
        <v>1476</v>
      </c>
      <c r="G844" s="165">
        <v>703</v>
      </c>
      <c r="H844" s="165">
        <v>773</v>
      </c>
      <c r="I844" s="162"/>
    </row>
    <row r="845" spans="2:9" s="158" customFormat="1" ht="10.5" customHeight="1">
      <c r="B845" s="163"/>
      <c r="C845" s="163" t="s">
        <v>1116</v>
      </c>
      <c r="D845" s="163"/>
      <c r="E845" s="164">
        <v>484</v>
      </c>
      <c r="F845" s="165">
        <v>1595</v>
      </c>
      <c r="G845" s="165">
        <v>752</v>
      </c>
      <c r="H845" s="165">
        <v>843</v>
      </c>
      <c r="I845" s="162"/>
    </row>
    <row r="846" spans="2:9" s="158" customFormat="1" ht="10.5" customHeight="1">
      <c r="B846" s="163"/>
      <c r="C846" s="163"/>
      <c r="D846" s="163"/>
      <c r="E846" s="166"/>
      <c r="F846" s="167"/>
      <c r="G846" s="167"/>
      <c r="H846" s="167"/>
      <c r="I846" s="162"/>
    </row>
    <row r="847" spans="2:9" s="158" customFormat="1" ht="10.5" customHeight="1">
      <c r="B847" s="163"/>
      <c r="C847" s="163" t="s">
        <v>1117</v>
      </c>
      <c r="D847" s="163"/>
      <c r="E847" s="166">
        <f>SUM(E848)</f>
        <v>1416</v>
      </c>
      <c r="F847" s="167">
        <f>SUM(F848)</f>
        <v>2746</v>
      </c>
      <c r="G847" s="167">
        <f>SUM(G848)</f>
        <v>1379</v>
      </c>
      <c r="H847" s="167">
        <f>SUM(H848)</f>
        <v>1367</v>
      </c>
      <c r="I847" s="162"/>
    </row>
    <row r="848" spans="2:9" s="158" customFormat="1" ht="10.5" customHeight="1">
      <c r="B848" s="163"/>
      <c r="C848" s="163" t="s">
        <v>127</v>
      </c>
      <c r="D848" s="163"/>
      <c r="E848" s="164">
        <v>1416</v>
      </c>
      <c r="F848" s="165">
        <v>2746</v>
      </c>
      <c r="G848" s="165">
        <v>1379</v>
      </c>
      <c r="H848" s="165">
        <v>1367</v>
      </c>
      <c r="I848" s="162"/>
    </row>
    <row r="849" spans="2:9" s="158" customFormat="1" ht="10.5" customHeight="1">
      <c r="B849" s="163"/>
      <c r="C849" s="163"/>
      <c r="D849" s="163"/>
      <c r="E849" s="166"/>
      <c r="F849" s="167"/>
      <c r="G849" s="167"/>
      <c r="H849" s="167"/>
      <c r="I849" s="162"/>
    </row>
    <row r="850" spans="2:9" s="158" customFormat="1" ht="10.5" customHeight="1">
      <c r="B850" s="163"/>
      <c r="C850" s="163" t="s">
        <v>1118</v>
      </c>
      <c r="D850" s="163"/>
      <c r="E850" s="166">
        <f>SUM(E851:E855)</f>
        <v>12</v>
      </c>
      <c r="F850" s="167">
        <f>SUM(F851:F855)</f>
        <v>43</v>
      </c>
      <c r="G850" s="167">
        <f>SUM(G851:G855)</f>
        <v>21</v>
      </c>
      <c r="H850" s="167">
        <f>SUM(H851:H855)</f>
        <v>22</v>
      </c>
      <c r="I850" s="162"/>
    </row>
    <row r="851" spans="2:9" s="158" customFormat="1" ht="10.5" customHeight="1">
      <c r="B851" s="163"/>
      <c r="C851" s="163" t="s">
        <v>1119</v>
      </c>
      <c r="D851" s="163"/>
      <c r="E851" s="164">
        <v>3</v>
      </c>
      <c r="F851" s="165">
        <v>11</v>
      </c>
      <c r="G851" s="165">
        <v>7</v>
      </c>
      <c r="H851" s="165">
        <v>4</v>
      </c>
      <c r="I851" s="162"/>
    </row>
    <row r="852" spans="2:9" s="158" customFormat="1" ht="10.5" customHeight="1">
      <c r="B852" s="163"/>
      <c r="C852" s="163" t="s">
        <v>1120</v>
      </c>
      <c r="D852" s="163"/>
      <c r="E852" s="164"/>
      <c r="F852" s="165"/>
      <c r="G852" s="165"/>
      <c r="H852" s="165"/>
      <c r="I852" s="162"/>
    </row>
    <row r="853" spans="2:9" s="158" customFormat="1" ht="10.5" customHeight="1">
      <c r="B853" s="163"/>
      <c r="C853" s="163" t="s">
        <v>1121</v>
      </c>
      <c r="D853" s="163"/>
      <c r="E853" s="164">
        <v>3</v>
      </c>
      <c r="F853" s="165">
        <v>12</v>
      </c>
      <c r="G853" s="165">
        <v>4</v>
      </c>
      <c r="H853" s="165">
        <v>8</v>
      </c>
      <c r="I853" s="162"/>
    </row>
    <row r="854" spans="2:9" s="158" customFormat="1" ht="10.5" customHeight="1">
      <c r="B854" s="163"/>
      <c r="C854" s="163" t="s">
        <v>1122</v>
      </c>
      <c r="D854" s="163"/>
      <c r="E854" s="164">
        <v>3</v>
      </c>
      <c r="F854" s="165">
        <v>12</v>
      </c>
      <c r="G854" s="165">
        <v>7</v>
      </c>
      <c r="H854" s="165">
        <v>5</v>
      </c>
      <c r="I854" s="162"/>
    </row>
    <row r="855" spans="2:9" s="158" customFormat="1" ht="10.5" customHeight="1">
      <c r="B855" s="163"/>
      <c r="C855" s="163" t="s">
        <v>1123</v>
      </c>
      <c r="D855" s="163"/>
      <c r="E855" s="164">
        <v>3</v>
      </c>
      <c r="F855" s="165">
        <v>8</v>
      </c>
      <c r="G855" s="165">
        <v>3</v>
      </c>
      <c r="H855" s="165">
        <v>5</v>
      </c>
      <c r="I855" s="162"/>
    </row>
    <row r="856" spans="2:9" s="158" customFormat="1" ht="10.5" customHeight="1">
      <c r="B856" s="163"/>
      <c r="C856" s="163"/>
      <c r="D856" s="163"/>
      <c r="E856" s="164"/>
      <c r="F856" s="165"/>
      <c r="G856" s="165"/>
      <c r="H856" s="165"/>
      <c r="I856" s="162"/>
    </row>
    <row r="857" spans="2:9" s="158" customFormat="1" ht="10.5" customHeight="1">
      <c r="B857" s="169"/>
      <c r="C857" s="169"/>
      <c r="D857" s="169"/>
      <c r="E857" s="178"/>
      <c r="F857" s="179"/>
      <c r="G857" s="179"/>
      <c r="H857" s="179"/>
      <c r="I857" s="162"/>
    </row>
    <row r="858" spans="2:9" s="158" customFormat="1" ht="10.5" customHeight="1">
      <c r="B858" s="163"/>
      <c r="C858" s="163" t="s">
        <v>1124</v>
      </c>
      <c r="D858" s="163"/>
      <c r="E858" s="166">
        <f>SUM(E859:E870)</f>
        <v>4883</v>
      </c>
      <c r="F858" s="167">
        <f>SUM(F859:F870)</f>
        <v>12588</v>
      </c>
      <c r="G858" s="167">
        <f>SUM(G859:G870)</f>
        <v>6116</v>
      </c>
      <c r="H858" s="167">
        <f>SUM(H859:H870)</f>
        <v>6472</v>
      </c>
      <c r="I858" s="162"/>
    </row>
    <row r="859" spans="2:9" s="158" customFormat="1" ht="10.5" customHeight="1">
      <c r="B859" s="163"/>
      <c r="C859" s="163" t="s">
        <v>1125</v>
      </c>
      <c r="D859" s="163"/>
      <c r="E859" s="164">
        <v>541</v>
      </c>
      <c r="F859" s="165">
        <v>1294</v>
      </c>
      <c r="G859" s="165">
        <v>614</v>
      </c>
      <c r="H859" s="165">
        <v>680</v>
      </c>
      <c r="I859" s="162"/>
    </row>
    <row r="860" spans="2:9" s="158" customFormat="1" ht="10.5" customHeight="1">
      <c r="B860" s="163"/>
      <c r="C860" s="163" t="s">
        <v>1126</v>
      </c>
      <c r="D860" s="163"/>
      <c r="E860" s="164">
        <v>637</v>
      </c>
      <c r="F860" s="165">
        <v>1466</v>
      </c>
      <c r="G860" s="165">
        <v>682</v>
      </c>
      <c r="H860" s="165">
        <v>784</v>
      </c>
      <c r="I860" s="162"/>
    </row>
    <row r="861" spans="2:9" s="158" customFormat="1" ht="10.5" customHeight="1">
      <c r="B861" s="163"/>
      <c r="C861" s="163" t="s">
        <v>1127</v>
      </c>
      <c r="D861" s="163"/>
      <c r="E861" s="164">
        <v>376</v>
      </c>
      <c r="F861" s="165">
        <v>903</v>
      </c>
      <c r="G861" s="165">
        <v>429</v>
      </c>
      <c r="H861" s="165">
        <v>474</v>
      </c>
      <c r="I861" s="162"/>
    </row>
    <row r="862" spans="2:9" s="158" customFormat="1" ht="10.5" customHeight="1">
      <c r="B862" s="163"/>
      <c r="C862" s="163" t="s">
        <v>1128</v>
      </c>
      <c r="D862" s="163"/>
      <c r="E862" s="164">
        <v>109</v>
      </c>
      <c r="F862" s="165">
        <v>292</v>
      </c>
      <c r="G862" s="165">
        <v>141</v>
      </c>
      <c r="H862" s="165">
        <v>151</v>
      </c>
      <c r="I862" s="162"/>
    </row>
    <row r="863" spans="2:9" s="158" customFormat="1" ht="10.5" customHeight="1">
      <c r="B863" s="163"/>
      <c r="C863" s="163" t="s">
        <v>1129</v>
      </c>
      <c r="D863" s="163"/>
      <c r="E863" s="164">
        <v>18</v>
      </c>
      <c r="F863" s="165">
        <v>19</v>
      </c>
      <c r="G863" s="165">
        <v>5</v>
      </c>
      <c r="H863" s="165">
        <v>14</v>
      </c>
      <c r="I863" s="162"/>
    </row>
    <row r="864" spans="2:9" s="158" customFormat="1" ht="10.5" customHeight="1">
      <c r="B864" s="163"/>
      <c r="C864" s="163" t="s">
        <v>1130</v>
      </c>
      <c r="D864" s="163"/>
      <c r="E864" s="164">
        <v>615</v>
      </c>
      <c r="F864" s="165">
        <v>1523</v>
      </c>
      <c r="G864" s="165">
        <v>736</v>
      </c>
      <c r="H864" s="165">
        <v>787</v>
      </c>
      <c r="I864" s="162"/>
    </row>
    <row r="865" spans="2:9" s="158" customFormat="1" ht="10.5" customHeight="1">
      <c r="B865" s="163"/>
      <c r="C865" s="163" t="s">
        <v>1131</v>
      </c>
      <c r="D865" s="163"/>
      <c r="E865" s="164">
        <v>448</v>
      </c>
      <c r="F865" s="165">
        <v>1182</v>
      </c>
      <c r="G865" s="165">
        <v>573</v>
      </c>
      <c r="H865" s="165">
        <v>609</v>
      </c>
      <c r="I865" s="162"/>
    </row>
    <row r="866" spans="2:9" s="158" customFormat="1" ht="10.5" customHeight="1">
      <c r="B866" s="163"/>
      <c r="C866" s="163" t="s">
        <v>1132</v>
      </c>
      <c r="D866" s="163"/>
      <c r="E866" s="164">
        <v>839</v>
      </c>
      <c r="F866" s="165">
        <v>1946</v>
      </c>
      <c r="G866" s="165">
        <v>991</v>
      </c>
      <c r="H866" s="165">
        <v>955</v>
      </c>
      <c r="I866" s="162"/>
    </row>
    <row r="867" spans="2:9" s="158" customFormat="1" ht="10.5" customHeight="1">
      <c r="B867" s="163"/>
      <c r="C867" s="163" t="s">
        <v>1133</v>
      </c>
      <c r="D867" s="163"/>
      <c r="E867" s="164">
        <v>424</v>
      </c>
      <c r="F867" s="165">
        <v>1346</v>
      </c>
      <c r="G867" s="165">
        <v>684</v>
      </c>
      <c r="H867" s="165">
        <v>662</v>
      </c>
      <c r="I867" s="162"/>
    </row>
    <row r="868" spans="2:9" s="158" customFormat="1" ht="10.5" customHeight="1">
      <c r="B868" s="163"/>
      <c r="C868" s="163" t="s">
        <v>1134</v>
      </c>
      <c r="D868" s="163"/>
      <c r="E868" s="164">
        <v>173</v>
      </c>
      <c r="F868" s="165">
        <v>519</v>
      </c>
      <c r="G868" s="165">
        <v>252</v>
      </c>
      <c r="H868" s="165">
        <v>267</v>
      </c>
      <c r="I868" s="162"/>
    </row>
    <row r="869" spans="2:9" s="158" customFormat="1" ht="10.5" customHeight="1">
      <c r="B869" s="163"/>
      <c r="C869" s="163" t="s">
        <v>1135</v>
      </c>
      <c r="D869" s="163"/>
      <c r="E869" s="164">
        <v>517</v>
      </c>
      <c r="F869" s="165">
        <v>1461</v>
      </c>
      <c r="G869" s="165">
        <v>694</v>
      </c>
      <c r="H869" s="165">
        <v>767</v>
      </c>
      <c r="I869" s="162"/>
    </row>
    <row r="870" spans="2:9" s="158" customFormat="1" ht="10.5" customHeight="1">
      <c r="B870" s="163"/>
      <c r="C870" s="163" t="s">
        <v>1136</v>
      </c>
      <c r="D870" s="163"/>
      <c r="E870" s="164">
        <v>186</v>
      </c>
      <c r="F870" s="165">
        <v>637</v>
      </c>
      <c r="G870" s="165">
        <v>315</v>
      </c>
      <c r="H870" s="165">
        <v>322</v>
      </c>
      <c r="I870" s="162"/>
    </row>
    <row r="871" spans="2:9" s="158" customFormat="1" ht="10.5" customHeight="1">
      <c r="B871" s="163"/>
      <c r="C871" s="163"/>
      <c r="D871" s="163"/>
      <c r="E871" s="166"/>
      <c r="F871" s="167"/>
      <c r="G871" s="167"/>
      <c r="H871" s="167"/>
      <c r="I871" s="162"/>
    </row>
    <row r="872" spans="2:9" s="158" customFormat="1" ht="10.5" customHeight="1">
      <c r="B872" s="163"/>
      <c r="C872" s="163" t="s">
        <v>1137</v>
      </c>
      <c r="D872" s="163"/>
      <c r="E872" s="166">
        <f>SUM(E873:E874)</f>
        <v>540</v>
      </c>
      <c r="F872" s="167">
        <f>SUM(F873:F874)</f>
        <v>1403</v>
      </c>
      <c r="G872" s="167">
        <f>SUM(G873:G874)</f>
        <v>682</v>
      </c>
      <c r="H872" s="167">
        <f>SUM(H873:H874)</f>
        <v>721</v>
      </c>
      <c r="I872" s="162"/>
    </row>
    <row r="873" spans="2:9" s="158" customFormat="1" ht="10.5" customHeight="1">
      <c r="B873" s="163"/>
      <c r="C873" s="163" t="s">
        <v>1138</v>
      </c>
      <c r="D873" s="163"/>
      <c r="E873" s="164">
        <v>290</v>
      </c>
      <c r="F873" s="165">
        <v>748</v>
      </c>
      <c r="G873" s="165">
        <v>363</v>
      </c>
      <c r="H873" s="165">
        <v>385</v>
      </c>
      <c r="I873" s="162"/>
    </row>
    <row r="874" spans="2:9" s="158" customFormat="1" ht="10.5" customHeight="1">
      <c r="B874" s="163"/>
      <c r="C874" s="163" t="s">
        <v>1139</v>
      </c>
      <c r="D874" s="180"/>
      <c r="E874" s="164">
        <v>250</v>
      </c>
      <c r="F874" s="165">
        <v>655</v>
      </c>
      <c r="G874" s="165">
        <v>319</v>
      </c>
      <c r="H874" s="165">
        <v>336</v>
      </c>
      <c r="I874" s="162"/>
    </row>
    <row r="875" spans="2:9" s="158" customFormat="1" ht="10.5" customHeight="1">
      <c r="B875" s="163"/>
      <c r="C875" s="163"/>
      <c r="D875" s="163"/>
      <c r="E875" s="166"/>
      <c r="F875" s="167"/>
      <c r="G875" s="167"/>
      <c r="H875" s="167"/>
      <c r="I875" s="162"/>
    </row>
    <row r="876" spans="2:9" s="158" customFormat="1" ht="10.5" customHeight="1">
      <c r="B876" s="163"/>
      <c r="C876" s="163" t="s">
        <v>1140</v>
      </c>
      <c r="D876" s="163"/>
      <c r="E876" s="166">
        <f>SUM(E877:E878)</f>
        <v>310</v>
      </c>
      <c r="F876" s="167">
        <f>SUM(F877:F878)</f>
        <v>933</v>
      </c>
      <c r="G876" s="167">
        <f>SUM(G877:G878)</f>
        <v>450</v>
      </c>
      <c r="H876" s="167">
        <f>SUM(H877:H878)</f>
        <v>483</v>
      </c>
      <c r="I876" s="162"/>
    </row>
    <row r="877" spans="2:9" s="158" customFormat="1" ht="10.5" customHeight="1">
      <c r="B877" s="163"/>
      <c r="C877" s="163" t="s">
        <v>1141</v>
      </c>
      <c r="D877" s="163"/>
      <c r="E877" s="164">
        <v>133</v>
      </c>
      <c r="F877" s="165">
        <v>414</v>
      </c>
      <c r="G877" s="165">
        <v>201</v>
      </c>
      <c r="H877" s="165">
        <v>213</v>
      </c>
      <c r="I877" s="162"/>
    </row>
    <row r="878" spans="2:9" s="158" customFormat="1" ht="10.5" customHeight="1">
      <c r="B878" s="163"/>
      <c r="C878" s="163" t="s">
        <v>1142</v>
      </c>
      <c r="D878" s="163"/>
      <c r="E878" s="164">
        <v>177</v>
      </c>
      <c r="F878" s="165">
        <v>519</v>
      </c>
      <c r="G878" s="165">
        <v>249</v>
      </c>
      <c r="H878" s="165">
        <v>270</v>
      </c>
      <c r="I878" s="162"/>
    </row>
    <row r="879" spans="2:9" s="158" customFormat="1" ht="10.5" customHeight="1">
      <c r="B879" s="163"/>
      <c r="C879" s="163"/>
      <c r="D879" s="163"/>
      <c r="E879" s="166"/>
      <c r="F879" s="167"/>
      <c r="G879" s="167"/>
      <c r="H879" s="167"/>
      <c r="I879" s="162"/>
    </row>
    <row r="880" spans="2:9" s="158" customFormat="1" ht="10.5" customHeight="1">
      <c r="B880" s="163"/>
      <c r="C880" s="163" t="s">
        <v>1143</v>
      </c>
      <c r="D880" s="163"/>
      <c r="E880" s="166">
        <f>SUM(E881:E883)</f>
        <v>80</v>
      </c>
      <c r="F880" s="167">
        <f>SUM(F881:F883)</f>
        <v>271</v>
      </c>
      <c r="G880" s="167">
        <f>SUM(G881:G883)</f>
        <v>135</v>
      </c>
      <c r="H880" s="167">
        <f>SUM(H881:H883)</f>
        <v>136</v>
      </c>
      <c r="I880" s="162"/>
    </row>
    <row r="881" spans="2:9" s="158" customFormat="1" ht="10.5" customHeight="1">
      <c r="B881" s="163"/>
      <c r="C881" s="163" t="s">
        <v>1144</v>
      </c>
      <c r="D881" s="163"/>
      <c r="E881" s="164">
        <v>3</v>
      </c>
      <c r="F881" s="165">
        <v>8</v>
      </c>
      <c r="G881" s="165">
        <v>5</v>
      </c>
      <c r="H881" s="165">
        <v>3</v>
      </c>
      <c r="I881" s="162"/>
    </row>
    <row r="882" spans="2:9" s="158" customFormat="1" ht="10.5" customHeight="1">
      <c r="B882" s="163"/>
      <c r="C882" s="163" t="s">
        <v>1145</v>
      </c>
      <c r="D882" s="163"/>
      <c r="E882" s="164">
        <v>68</v>
      </c>
      <c r="F882" s="165">
        <v>235</v>
      </c>
      <c r="G882" s="165">
        <v>117</v>
      </c>
      <c r="H882" s="165">
        <v>118</v>
      </c>
      <c r="I882" s="162"/>
    </row>
    <row r="883" spans="2:9" s="158" customFormat="1" ht="10.5" customHeight="1">
      <c r="B883" s="163"/>
      <c r="C883" s="163" t="s">
        <v>1146</v>
      </c>
      <c r="D883" s="163"/>
      <c r="E883" s="164">
        <v>9</v>
      </c>
      <c r="F883" s="165">
        <v>28</v>
      </c>
      <c r="G883" s="165">
        <v>13</v>
      </c>
      <c r="H883" s="165">
        <v>15</v>
      </c>
      <c r="I883" s="162"/>
    </row>
    <row r="884" spans="2:9" s="158" customFormat="1" ht="10.5" customHeight="1">
      <c r="B884" s="163"/>
      <c r="C884" s="163"/>
      <c r="D884" s="163"/>
      <c r="E884" s="166"/>
      <c r="F884" s="167"/>
      <c r="G884" s="167"/>
      <c r="H884" s="167"/>
      <c r="I884" s="162"/>
    </row>
    <row r="885" spans="2:9" s="158" customFormat="1" ht="10.5" customHeight="1">
      <c r="B885" s="163"/>
      <c r="C885" s="159" t="s">
        <v>133</v>
      </c>
      <c r="D885" s="159"/>
      <c r="E885" s="160">
        <f>SUM(SUM(E887,E906,E910,E921,E936,E951,E966,E1029,E1068,E1080,E1114,E1122,E1142,E1152,E1164,E1170,E1186,E1193,E1199,E1208,E1217,E1234,E1248,E1255,E1275,E1296,E1306,E1315,E1332,E1359),SUM(E1381,E1386,E1397,E1403,E1413,E1418,E1426,E1445,E1461,E1469,E1483,E1490,E1495,E1504,E1508,E1513))</f>
        <v>34438</v>
      </c>
      <c r="F885" s="161">
        <f>SUM(SUM(F887,F906,F910,F921,F936,F951,F966,F1029,F1068,F1080,F1114,F1122,F1142,F1152,F1164,F1170,F1186,F1193,F1199,F1208,F1217,F1234,F1248,F1255,F1275,F1296,F1306,F1315,F1332,F1359),SUM(F1381,F1386,F1397,F1403,F1413,F1418,F1426,F1445,F1461,F1469,F1483,F1490,F1495,F1504,F1508,F1513))</f>
        <v>83176</v>
      </c>
      <c r="G885" s="161">
        <f>SUM(SUM(G887,G906,G910,G921,G936,G951,G966,G1029,G1068,G1080,G1114,G1122,G1142,G1152,G1164,G1170,G1186,G1193,G1199,G1208,G1217,G1234,G1248,G1255,G1275,G1296,G1306,G1315,G1332,G1359),SUM(G1381,G1386,G1397,G1403,G1413,G1418,G1426,G1445,G1461,G1469,G1483,G1490,G1495,G1504,G1508,G1513))</f>
        <v>40665</v>
      </c>
      <c r="H885" s="161">
        <f>SUM(SUM(H887,H906,H910,H921,H936,H951,H966,H1029,H1068,H1080,H1114,H1122,H1142,H1152,H1164,H1170,H1186,H1193,H1199,H1208,H1217,H1234,H1248,H1255,H1275,H1296,H1306,H1315,H1332,H1359),SUM(H1381,H1386,H1397,H1403,H1413,H1418,H1426,H1445,H1461,H1469,H1483,H1490,H1495,H1504,H1508,H1513))</f>
        <v>42511</v>
      </c>
      <c r="I885" s="162"/>
    </row>
    <row r="886" spans="2:9" s="158" customFormat="1" ht="10.5" customHeight="1">
      <c r="B886" s="163"/>
      <c r="C886" s="181"/>
      <c r="D886" s="181"/>
      <c r="E886" s="166"/>
      <c r="F886" s="167"/>
      <c r="G886" s="167"/>
      <c r="H886" s="167"/>
      <c r="I886" s="162"/>
    </row>
    <row r="887" spans="2:9" s="158" customFormat="1" ht="10.5" customHeight="1">
      <c r="B887" s="163"/>
      <c r="C887" s="181" t="s">
        <v>1147</v>
      </c>
      <c r="D887" s="181"/>
      <c r="E887" s="166">
        <f>SUM(E888:E904)</f>
        <v>991</v>
      </c>
      <c r="F887" s="167">
        <f>SUM(F888:F904)</f>
        <v>2461</v>
      </c>
      <c r="G887" s="167">
        <f>SUM(G888:G904)</f>
        <v>1186</v>
      </c>
      <c r="H887" s="167">
        <f>SUM(H888:H904)</f>
        <v>1275</v>
      </c>
      <c r="I887" s="162"/>
    </row>
    <row r="888" spans="2:9" s="158" customFormat="1" ht="10.5" customHeight="1">
      <c r="B888" s="163"/>
      <c r="C888" s="181" t="s">
        <v>1148</v>
      </c>
      <c r="D888" s="181"/>
      <c r="E888" s="164">
        <v>162</v>
      </c>
      <c r="F888" s="165">
        <v>390</v>
      </c>
      <c r="G888" s="165">
        <v>186</v>
      </c>
      <c r="H888" s="165">
        <v>204</v>
      </c>
      <c r="I888" s="162"/>
    </row>
    <row r="889" spans="2:9" s="158" customFormat="1" ht="10.5" customHeight="1">
      <c r="B889" s="163"/>
      <c r="C889" s="181" t="s">
        <v>1149</v>
      </c>
      <c r="D889" s="181"/>
      <c r="E889" s="164">
        <v>84</v>
      </c>
      <c r="F889" s="165">
        <v>186</v>
      </c>
      <c r="G889" s="165">
        <v>83</v>
      </c>
      <c r="H889" s="165">
        <v>103</v>
      </c>
      <c r="I889" s="162"/>
    </row>
    <row r="890" spans="2:9" s="158" customFormat="1" ht="10.5" customHeight="1">
      <c r="B890" s="163"/>
      <c r="C890" s="181" t="s">
        <v>1150</v>
      </c>
      <c r="D890" s="181"/>
      <c r="E890" s="164"/>
      <c r="F890" s="165"/>
      <c r="G890" s="165"/>
      <c r="H890" s="165"/>
      <c r="I890" s="162"/>
    </row>
    <row r="891" spans="2:9" s="158" customFormat="1" ht="10.5" customHeight="1">
      <c r="B891" s="163"/>
      <c r="C891" s="181" t="s">
        <v>1151</v>
      </c>
      <c r="D891" s="181"/>
      <c r="E891" s="164">
        <v>9</v>
      </c>
      <c r="F891" s="165">
        <v>19</v>
      </c>
      <c r="G891" s="165">
        <v>8</v>
      </c>
      <c r="H891" s="165">
        <v>11</v>
      </c>
      <c r="I891" s="162"/>
    </row>
    <row r="892" spans="2:9" s="158" customFormat="1" ht="10.5" customHeight="1">
      <c r="B892" s="163"/>
      <c r="C892" s="181" t="s">
        <v>1152</v>
      </c>
      <c r="D892" s="181"/>
      <c r="E892" s="164">
        <v>55</v>
      </c>
      <c r="F892" s="165">
        <v>167</v>
      </c>
      <c r="G892" s="165">
        <v>82</v>
      </c>
      <c r="H892" s="165">
        <v>85</v>
      </c>
      <c r="I892" s="162"/>
    </row>
    <row r="893" spans="2:9" s="158" customFormat="1" ht="10.5" customHeight="1">
      <c r="B893" s="163"/>
      <c r="C893" s="181" t="s">
        <v>1153</v>
      </c>
      <c r="D893" s="181"/>
      <c r="E893" s="164">
        <v>17</v>
      </c>
      <c r="F893" s="165">
        <v>52</v>
      </c>
      <c r="G893" s="165">
        <v>28</v>
      </c>
      <c r="H893" s="165">
        <v>24</v>
      </c>
      <c r="I893" s="162"/>
    </row>
    <row r="894" spans="2:9" s="158" customFormat="1" ht="10.5" customHeight="1">
      <c r="B894" s="163"/>
      <c r="C894" s="181" t="s">
        <v>1154</v>
      </c>
      <c r="D894" s="181"/>
      <c r="E894" s="164"/>
      <c r="F894" s="165"/>
      <c r="G894" s="165"/>
      <c r="H894" s="165"/>
      <c r="I894" s="162"/>
    </row>
    <row r="895" spans="2:9" s="158" customFormat="1" ht="10.5" customHeight="1">
      <c r="B895" s="163"/>
      <c r="C895" s="181" t="s">
        <v>1155</v>
      </c>
      <c r="D895" s="181"/>
      <c r="E895" s="164">
        <v>33</v>
      </c>
      <c r="F895" s="165">
        <v>74</v>
      </c>
      <c r="G895" s="165">
        <v>32</v>
      </c>
      <c r="H895" s="165">
        <v>42</v>
      </c>
      <c r="I895" s="162"/>
    </row>
    <row r="896" spans="2:9" s="158" customFormat="1" ht="10.5" customHeight="1">
      <c r="B896" s="163"/>
      <c r="C896" s="181" t="s">
        <v>1156</v>
      </c>
      <c r="D896" s="181"/>
      <c r="E896" s="164">
        <v>41</v>
      </c>
      <c r="F896" s="165">
        <v>87</v>
      </c>
      <c r="G896" s="165">
        <v>41</v>
      </c>
      <c r="H896" s="165">
        <v>46</v>
      </c>
      <c r="I896" s="162"/>
    </row>
    <row r="897" spans="2:9" s="158" customFormat="1" ht="10.5" customHeight="1">
      <c r="B897" s="163"/>
      <c r="C897" s="181" t="s">
        <v>1157</v>
      </c>
      <c r="D897" s="181"/>
      <c r="E897" s="164">
        <v>13</v>
      </c>
      <c r="F897" s="165">
        <v>37</v>
      </c>
      <c r="G897" s="165">
        <v>21</v>
      </c>
      <c r="H897" s="165">
        <v>16</v>
      </c>
      <c r="I897" s="162"/>
    </row>
    <row r="898" spans="2:9" s="158" customFormat="1" ht="10.5" customHeight="1">
      <c r="B898" s="163"/>
      <c r="C898" s="181" t="s">
        <v>1158</v>
      </c>
      <c r="D898" s="181"/>
      <c r="E898" s="164">
        <v>16</v>
      </c>
      <c r="F898" s="165">
        <v>36</v>
      </c>
      <c r="G898" s="165">
        <v>18</v>
      </c>
      <c r="H898" s="165">
        <v>18</v>
      </c>
      <c r="I898" s="162"/>
    </row>
    <row r="899" spans="2:9" s="158" customFormat="1" ht="10.5" customHeight="1">
      <c r="B899" s="163"/>
      <c r="C899" s="181" t="s">
        <v>1159</v>
      </c>
      <c r="D899" s="181"/>
      <c r="E899" s="164">
        <v>95</v>
      </c>
      <c r="F899" s="165">
        <v>247</v>
      </c>
      <c r="G899" s="165">
        <v>127</v>
      </c>
      <c r="H899" s="165">
        <v>120</v>
      </c>
      <c r="I899" s="162"/>
    </row>
    <row r="900" spans="2:9" s="158" customFormat="1" ht="10.5" customHeight="1">
      <c r="B900" s="163"/>
      <c r="C900" s="181" t="s">
        <v>1160</v>
      </c>
      <c r="D900" s="181"/>
      <c r="E900" s="164">
        <v>54</v>
      </c>
      <c r="F900" s="165">
        <v>132</v>
      </c>
      <c r="G900" s="165">
        <v>64</v>
      </c>
      <c r="H900" s="165">
        <v>68</v>
      </c>
      <c r="I900" s="162"/>
    </row>
    <row r="901" spans="2:9" s="158" customFormat="1" ht="10.5" customHeight="1">
      <c r="B901" s="163"/>
      <c r="C901" s="181" t="s">
        <v>1161</v>
      </c>
      <c r="D901" s="181"/>
      <c r="E901" s="164">
        <v>261</v>
      </c>
      <c r="F901" s="165">
        <v>638</v>
      </c>
      <c r="G901" s="165">
        <v>306</v>
      </c>
      <c r="H901" s="165">
        <v>332</v>
      </c>
      <c r="I901" s="162"/>
    </row>
    <row r="902" spans="2:9" s="158" customFormat="1" ht="10.5" customHeight="1">
      <c r="B902" s="163"/>
      <c r="C902" s="181" t="s">
        <v>1162</v>
      </c>
      <c r="D902" s="181"/>
      <c r="E902" s="164">
        <v>40</v>
      </c>
      <c r="F902" s="165">
        <v>113</v>
      </c>
      <c r="G902" s="165">
        <v>57</v>
      </c>
      <c r="H902" s="165">
        <v>56</v>
      </c>
      <c r="I902" s="162"/>
    </row>
    <row r="903" spans="2:9" s="158" customFormat="1" ht="10.5" customHeight="1">
      <c r="B903" s="163"/>
      <c r="C903" s="181" t="s">
        <v>1163</v>
      </c>
      <c r="D903" s="181"/>
      <c r="E903" s="164">
        <v>8</v>
      </c>
      <c r="F903" s="165">
        <v>21</v>
      </c>
      <c r="G903" s="165">
        <v>8</v>
      </c>
      <c r="H903" s="165">
        <v>13</v>
      </c>
      <c r="I903" s="162"/>
    </row>
    <row r="904" spans="2:9" s="158" customFormat="1" ht="10.5" customHeight="1">
      <c r="B904" s="163"/>
      <c r="C904" s="181" t="s">
        <v>1164</v>
      </c>
      <c r="D904" s="181"/>
      <c r="E904" s="164">
        <v>103</v>
      </c>
      <c r="F904" s="165">
        <v>262</v>
      </c>
      <c r="G904" s="165">
        <v>125</v>
      </c>
      <c r="H904" s="165">
        <v>137</v>
      </c>
      <c r="I904" s="162"/>
    </row>
    <row r="905" spans="2:9" s="158" customFormat="1" ht="10.5" customHeight="1">
      <c r="B905" s="163"/>
      <c r="C905" s="181"/>
      <c r="D905" s="181"/>
      <c r="E905" s="166"/>
      <c r="F905" s="167"/>
      <c r="G905" s="167"/>
      <c r="H905" s="167"/>
      <c r="I905" s="162"/>
    </row>
    <row r="906" spans="2:9" s="158" customFormat="1" ht="10.5" customHeight="1">
      <c r="B906" s="163"/>
      <c r="C906" s="181" t="s">
        <v>1165</v>
      </c>
      <c r="D906" s="181"/>
      <c r="E906" s="166">
        <f>SUM(E907:E908)</f>
        <v>45</v>
      </c>
      <c r="F906" s="167">
        <f>SUM(F907:F908)</f>
        <v>112</v>
      </c>
      <c r="G906" s="167">
        <f>SUM(G907:G908)</f>
        <v>58</v>
      </c>
      <c r="H906" s="167">
        <f>SUM(H907:H908)</f>
        <v>54</v>
      </c>
      <c r="I906" s="162"/>
    </row>
    <row r="907" spans="2:9" s="158" customFormat="1" ht="10.5" customHeight="1">
      <c r="B907" s="163"/>
      <c r="C907" s="181" t="s">
        <v>1166</v>
      </c>
      <c r="D907" s="181"/>
      <c r="E907" s="164">
        <v>25</v>
      </c>
      <c r="F907" s="165">
        <v>60</v>
      </c>
      <c r="G907" s="165">
        <v>28</v>
      </c>
      <c r="H907" s="165">
        <v>32</v>
      </c>
      <c r="I907" s="162"/>
    </row>
    <row r="908" spans="2:9" s="158" customFormat="1" ht="10.5" customHeight="1">
      <c r="B908" s="163"/>
      <c r="C908" s="181" t="s">
        <v>1167</v>
      </c>
      <c r="D908" s="181"/>
      <c r="E908" s="164">
        <v>20</v>
      </c>
      <c r="F908" s="165">
        <v>52</v>
      </c>
      <c r="G908" s="165">
        <v>30</v>
      </c>
      <c r="H908" s="165">
        <v>22</v>
      </c>
      <c r="I908" s="162"/>
    </row>
    <row r="909" spans="2:9" s="158" customFormat="1" ht="10.5" customHeight="1">
      <c r="B909" s="163"/>
      <c r="C909" s="181"/>
      <c r="D909" s="181"/>
      <c r="E909" s="166"/>
      <c r="F909" s="167"/>
      <c r="G909" s="167"/>
      <c r="H909" s="167"/>
      <c r="I909" s="162"/>
    </row>
    <row r="910" spans="2:9" s="158" customFormat="1" ht="10.5" customHeight="1">
      <c r="B910" s="163"/>
      <c r="C910" s="181" t="s">
        <v>1168</v>
      </c>
      <c r="D910" s="181"/>
      <c r="E910" s="166">
        <f>SUM(E911:E919)</f>
        <v>184</v>
      </c>
      <c r="F910" s="167">
        <f>SUM(F911:F919)</f>
        <v>404</v>
      </c>
      <c r="G910" s="167">
        <f>SUM(G911:G919)</f>
        <v>185</v>
      </c>
      <c r="H910" s="167">
        <f>SUM(H911:H919)</f>
        <v>219</v>
      </c>
      <c r="I910" s="162"/>
    </row>
    <row r="911" spans="2:9" s="158" customFormat="1" ht="10.5" customHeight="1">
      <c r="B911" s="163"/>
      <c r="C911" s="181" t="s">
        <v>1169</v>
      </c>
      <c r="D911" s="181"/>
      <c r="E911" s="164">
        <v>18</v>
      </c>
      <c r="F911" s="165">
        <v>43</v>
      </c>
      <c r="G911" s="165">
        <v>18</v>
      </c>
      <c r="H911" s="165">
        <v>25</v>
      </c>
      <c r="I911" s="162"/>
    </row>
    <row r="912" spans="2:9" s="158" customFormat="1" ht="10.5" customHeight="1">
      <c r="B912" s="163"/>
      <c r="C912" s="181" t="s">
        <v>1170</v>
      </c>
      <c r="D912" s="181"/>
      <c r="E912" s="164">
        <v>18</v>
      </c>
      <c r="F912" s="165">
        <v>41</v>
      </c>
      <c r="G912" s="165">
        <v>21</v>
      </c>
      <c r="H912" s="165">
        <v>20</v>
      </c>
      <c r="I912" s="162"/>
    </row>
    <row r="913" spans="2:9" s="158" customFormat="1" ht="10.5" customHeight="1">
      <c r="B913" s="163"/>
      <c r="C913" s="181" t="s">
        <v>1171</v>
      </c>
      <c r="D913" s="181"/>
      <c r="E913" s="164">
        <v>4</v>
      </c>
      <c r="F913" s="165">
        <v>15</v>
      </c>
      <c r="G913" s="165">
        <v>7</v>
      </c>
      <c r="H913" s="165">
        <v>8</v>
      </c>
      <c r="I913" s="162"/>
    </row>
    <row r="914" spans="2:9" s="158" customFormat="1" ht="10.5" customHeight="1">
      <c r="B914" s="163"/>
      <c r="C914" s="181" t="s">
        <v>1172</v>
      </c>
      <c r="D914" s="181"/>
      <c r="E914" s="164">
        <v>13</v>
      </c>
      <c r="F914" s="165">
        <v>26</v>
      </c>
      <c r="G914" s="165">
        <v>11</v>
      </c>
      <c r="H914" s="165">
        <v>15</v>
      </c>
      <c r="I914" s="162"/>
    </row>
    <row r="915" spans="2:9" s="158" customFormat="1" ht="10.5" customHeight="1">
      <c r="B915" s="163"/>
      <c r="C915" s="181" t="s">
        <v>1173</v>
      </c>
      <c r="D915" s="181"/>
      <c r="E915" s="164">
        <v>24</v>
      </c>
      <c r="F915" s="165">
        <v>57</v>
      </c>
      <c r="G915" s="165">
        <v>27</v>
      </c>
      <c r="H915" s="165">
        <v>30</v>
      </c>
      <c r="I915" s="162"/>
    </row>
    <row r="916" spans="2:9" s="158" customFormat="1" ht="10.5" customHeight="1">
      <c r="B916" s="163"/>
      <c r="C916" s="181" t="s">
        <v>1174</v>
      </c>
      <c r="D916" s="181"/>
      <c r="E916" s="164">
        <v>9</v>
      </c>
      <c r="F916" s="165">
        <v>23</v>
      </c>
      <c r="G916" s="165">
        <v>11</v>
      </c>
      <c r="H916" s="165">
        <v>12</v>
      </c>
      <c r="I916" s="162"/>
    </row>
    <row r="917" spans="2:9" s="158" customFormat="1" ht="10.5" customHeight="1">
      <c r="B917" s="163"/>
      <c r="C917" s="181" t="s">
        <v>1175</v>
      </c>
      <c r="D917" s="181"/>
      <c r="E917" s="164">
        <v>14</v>
      </c>
      <c r="F917" s="165">
        <v>30</v>
      </c>
      <c r="G917" s="165">
        <v>13</v>
      </c>
      <c r="H917" s="165">
        <v>17</v>
      </c>
      <c r="I917" s="162"/>
    </row>
    <row r="918" spans="2:9" s="158" customFormat="1" ht="10.5" customHeight="1">
      <c r="B918" s="163"/>
      <c r="C918" s="181" t="s">
        <v>1176</v>
      </c>
      <c r="D918" s="181"/>
      <c r="E918" s="164"/>
      <c r="F918" s="165"/>
      <c r="G918" s="165"/>
      <c r="H918" s="165"/>
      <c r="I918" s="162"/>
    </row>
    <row r="919" spans="2:9" s="158" customFormat="1" ht="10.5" customHeight="1">
      <c r="B919" s="163"/>
      <c r="C919" s="181" t="s">
        <v>1177</v>
      </c>
      <c r="D919" s="181"/>
      <c r="E919" s="164">
        <v>84</v>
      </c>
      <c r="F919" s="165">
        <v>169</v>
      </c>
      <c r="G919" s="165">
        <v>77</v>
      </c>
      <c r="H919" s="165">
        <v>92</v>
      </c>
      <c r="I919" s="162"/>
    </row>
    <row r="920" spans="2:9" s="158" customFormat="1" ht="10.5" customHeight="1">
      <c r="B920" s="163"/>
      <c r="C920" s="181"/>
      <c r="D920" s="181"/>
      <c r="E920" s="166"/>
      <c r="F920" s="167"/>
      <c r="G920" s="167"/>
      <c r="H920" s="167"/>
      <c r="I920" s="162"/>
    </row>
    <row r="921" spans="2:9" s="158" customFormat="1" ht="10.5" customHeight="1">
      <c r="B921" s="163"/>
      <c r="C921" s="181" t="s">
        <v>1178</v>
      </c>
      <c r="D921" s="181"/>
      <c r="E921" s="166">
        <f>SUM(E922:E934)</f>
        <v>547</v>
      </c>
      <c r="F921" s="167">
        <f>SUM(F922:F934)</f>
        <v>1222</v>
      </c>
      <c r="G921" s="167">
        <f>SUM(G922:G934)</f>
        <v>586</v>
      </c>
      <c r="H921" s="167">
        <f>SUM(H922:H934)</f>
        <v>636</v>
      </c>
      <c r="I921" s="162"/>
    </row>
    <row r="922" spans="2:9" s="158" customFormat="1" ht="10.5" customHeight="1">
      <c r="B922" s="163"/>
      <c r="C922" s="181" t="s">
        <v>1179</v>
      </c>
      <c r="D922" s="181"/>
      <c r="E922" s="164">
        <v>3</v>
      </c>
      <c r="F922" s="165">
        <v>7</v>
      </c>
      <c r="G922" s="165">
        <v>3</v>
      </c>
      <c r="H922" s="165">
        <v>4</v>
      </c>
      <c r="I922" s="162"/>
    </row>
    <row r="923" spans="2:9" s="158" customFormat="1" ht="10.5" customHeight="1">
      <c r="B923" s="163"/>
      <c r="C923" s="181" t="s">
        <v>1180</v>
      </c>
      <c r="D923" s="181"/>
      <c r="E923" s="164">
        <v>26</v>
      </c>
      <c r="F923" s="165">
        <v>63</v>
      </c>
      <c r="G923" s="165">
        <v>31</v>
      </c>
      <c r="H923" s="165">
        <v>32</v>
      </c>
      <c r="I923" s="162"/>
    </row>
    <row r="924" spans="2:9" s="158" customFormat="1" ht="10.5" customHeight="1">
      <c r="B924" s="163"/>
      <c r="C924" s="181" t="s">
        <v>1181</v>
      </c>
      <c r="D924" s="181"/>
      <c r="E924" s="164">
        <v>21</v>
      </c>
      <c r="F924" s="165">
        <v>52</v>
      </c>
      <c r="G924" s="165">
        <v>25</v>
      </c>
      <c r="H924" s="165">
        <v>27</v>
      </c>
      <c r="I924" s="162"/>
    </row>
    <row r="925" spans="2:9" s="158" customFormat="1" ht="10.5" customHeight="1">
      <c r="B925" s="163"/>
      <c r="C925" s="181" t="s">
        <v>1182</v>
      </c>
      <c r="D925" s="181"/>
      <c r="E925" s="164">
        <v>15</v>
      </c>
      <c r="F925" s="165">
        <v>28</v>
      </c>
      <c r="G925" s="165">
        <v>12</v>
      </c>
      <c r="H925" s="165">
        <v>16</v>
      </c>
      <c r="I925" s="162"/>
    </row>
    <row r="926" spans="2:9" s="158" customFormat="1" ht="10.5" customHeight="1">
      <c r="B926" s="163"/>
      <c r="C926" s="181" t="s">
        <v>1183</v>
      </c>
      <c r="D926" s="181"/>
      <c r="E926" s="164">
        <v>8</v>
      </c>
      <c r="F926" s="165">
        <v>24</v>
      </c>
      <c r="G926" s="165">
        <v>12</v>
      </c>
      <c r="H926" s="165">
        <v>12</v>
      </c>
      <c r="I926" s="162"/>
    </row>
    <row r="927" spans="2:9" s="158" customFormat="1" ht="10.5" customHeight="1">
      <c r="B927" s="163"/>
      <c r="C927" s="181" t="s">
        <v>1184</v>
      </c>
      <c r="D927" s="181"/>
      <c r="E927" s="164">
        <v>104</v>
      </c>
      <c r="F927" s="165">
        <v>259</v>
      </c>
      <c r="G927" s="165">
        <v>133</v>
      </c>
      <c r="H927" s="165">
        <v>126</v>
      </c>
      <c r="I927" s="162"/>
    </row>
    <row r="928" spans="2:9" s="158" customFormat="1" ht="10.5" customHeight="1">
      <c r="B928" s="169"/>
      <c r="C928" s="182" t="s">
        <v>1185</v>
      </c>
      <c r="D928" s="182"/>
      <c r="E928" s="170">
        <v>41</v>
      </c>
      <c r="F928" s="171">
        <v>112</v>
      </c>
      <c r="G928" s="171">
        <v>54</v>
      </c>
      <c r="H928" s="171">
        <v>58</v>
      </c>
      <c r="I928" s="162"/>
    </row>
    <row r="929" spans="2:9" s="158" customFormat="1" ht="10.5" customHeight="1">
      <c r="B929" s="163"/>
      <c r="C929" s="181" t="s">
        <v>1186</v>
      </c>
      <c r="D929" s="181"/>
      <c r="E929" s="164">
        <v>7</v>
      </c>
      <c r="F929" s="165">
        <v>20</v>
      </c>
      <c r="G929" s="165">
        <v>10</v>
      </c>
      <c r="H929" s="165">
        <v>10</v>
      </c>
      <c r="I929" s="162"/>
    </row>
    <row r="930" spans="2:9" s="158" customFormat="1" ht="10.5" customHeight="1">
      <c r="B930" s="163"/>
      <c r="C930" s="181" t="s">
        <v>1187</v>
      </c>
      <c r="D930" s="181"/>
      <c r="E930" s="164">
        <v>276</v>
      </c>
      <c r="F930" s="165">
        <v>532</v>
      </c>
      <c r="G930" s="165">
        <v>244</v>
      </c>
      <c r="H930" s="165">
        <v>288</v>
      </c>
      <c r="I930" s="162"/>
    </row>
    <row r="931" spans="2:9" s="158" customFormat="1" ht="10.5" customHeight="1">
      <c r="B931" s="163"/>
      <c r="C931" s="181" t="s">
        <v>1188</v>
      </c>
      <c r="D931" s="181"/>
      <c r="E931" s="164">
        <v>8</v>
      </c>
      <c r="F931" s="165">
        <v>22</v>
      </c>
      <c r="G931" s="165">
        <v>11</v>
      </c>
      <c r="H931" s="165">
        <v>11</v>
      </c>
      <c r="I931" s="162"/>
    </row>
    <row r="932" spans="2:9" s="158" customFormat="1" ht="10.5" customHeight="1">
      <c r="B932" s="163"/>
      <c r="C932" s="181" t="s">
        <v>1189</v>
      </c>
      <c r="D932" s="181"/>
      <c r="E932" s="164">
        <v>4</v>
      </c>
      <c r="F932" s="165">
        <v>13</v>
      </c>
      <c r="G932" s="165">
        <v>7</v>
      </c>
      <c r="H932" s="165">
        <v>6</v>
      </c>
      <c r="I932" s="162"/>
    </row>
    <row r="933" spans="2:9" s="158" customFormat="1" ht="10.5" customHeight="1">
      <c r="B933" s="163"/>
      <c r="C933" s="181" t="s">
        <v>1190</v>
      </c>
      <c r="D933" s="181"/>
      <c r="E933" s="164">
        <v>16</v>
      </c>
      <c r="F933" s="165">
        <v>41</v>
      </c>
      <c r="G933" s="165">
        <v>19</v>
      </c>
      <c r="H933" s="165">
        <v>22</v>
      </c>
      <c r="I933" s="162"/>
    </row>
    <row r="934" spans="2:9" s="158" customFormat="1" ht="10.5" customHeight="1">
      <c r="B934" s="163"/>
      <c r="C934" s="181" t="s">
        <v>1191</v>
      </c>
      <c r="D934" s="181"/>
      <c r="E934" s="164">
        <v>18</v>
      </c>
      <c r="F934" s="165">
        <v>49</v>
      </c>
      <c r="G934" s="165">
        <v>25</v>
      </c>
      <c r="H934" s="165">
        <v>24</v>
      </c>
      <c r="I934" s="162"/>
    </row>
    <row r="935" spans="2:9" s="158" customFormat="1" ht="10.5" customHeight="1">
      <c r="B935" s="163"/>
      <c r="C935" s="181"/>
      <c r="D935" s="181"/>
      <c r="E935" s="166"/>
      <c r="F935" s="167"/>
      <c r="G935" s="167"/>
      <c r="H935" s="167"/>
      <c r="I935" s="162"/>
    </row>
    <row r="936" spans="2:9" s="158" customFormat="1" ht="10.5" customHeight="1">
      <c r="B936" s="163"/>
      <c r="C936" s="181" t="s">
        <v>1192</v>
      </c>
      <c r="D936" s="181"/>
      <c r="E936" s="166">
        <f>SUM(E937:E949)</f>
        <v>110</v>
      </c>
      <c r="F936" s="167">
        <f>SUM(F937:F949)</f>
        <v>276</v>
      </c>
      <c r="G936" s="167">
        <f>SUM(G937:G949)</f>
        <v>143</v>
      </c>
      <c r="H936" s="167">
        <f>SUM(H937:H949)</f>
        <v>133</v>
      </c>
      <c r="I936" s="162"/>
    </row>
    <row r="937" spans="2:9" s="158" customFormat="1" ht="10.5" customHeight="1">
      <c r="B937" s="163"/>
      <c r="C937" s="181" t="s">
        <v>1193</v>
      </c>
      <c r="D937" s="181"/>
      <c r="E937" s="164">
        <v>5</v>
      </c>
      <c r="F937" s="165">
        <v>10</v>
      </c>
      <c r="G937" s="165">
        <v>6</v>
      </c>
      <c r="H937" s="165">
        <v>4</v>
      </c>
      <c r="I937" s="162"/>
    </row>
    <row r="938" spans="2:9" s="158" customFormat="1" ht="10.5" customHeight="1">
      <c r="B938" s="163"/>
      <c r="C938" s="181" t="s">
        <v>1194</v>
      </c>
      <c r="D938" s="181"/>
      <c r="E938" s="164">
        <v>8</v>
      </c>
      <c r="F938" s="165">
        <v>15</v>
      </c>
      <c r="G938" s="165">
        <v>9</v>
      </c>
      <c r="H938" s="165">
        <v>6</v>
      </c>
      <c r="I938" s="162"/>
    </row>
    <row r="939" spans="2:9" s="158" customFormat="1" ht="10.5" customHeight="1">
      <c r="B939" s="163"/>
      <c r="C939" s="181" t="s">
        <v>1195</v>
      </c>
      <c r="D939" s="181"/>
      <c r="E939" s="164"/>
      <c r="F939" s="165"/>
      <c r="G939" s="165"/>
      <c r="H939" s="165"/>
      <c r="I939" s="162"/>
    </row>
    <row r="940" spans="2:9" s="158" customFormat="1" ht="10.5" customHeight="1">
      <c r="B940" s="163"/>
      <c r="C940" s="181" t="s">
        <v>1196</v>
      </c>
      <c r="D940" s="181"/>
      <c r="E940" s="164">
        <v>4</v>
      </c>
      <c r="F940" s="165">
        <v>13</v>
      </c>
      <c r="G940" s="165">
        <v>8</v>
      </c>
      <c r="H940" s="165">
        <v>5</v>
      </c>
      <c r="I940" s="162"/>
    </row>
    <row r="941" spans="2:9" s="158" customFormat="1" ht="10.5" customHeight="1">
      <c r="B941" s="163"/>
      <c r="C941" s="181" t="s">
        <v>1197</v>
      </c>
      <c r="D941" s="181"/>
      <c r="E941" s="164">
        <v>4</v>
      </c>
      <c r="F941" s="165">
        <v>8</v>
      </c>
      <c r="G941" s="165">
        <v>5</v>
      </c>
      <c r="H941" s="165">
        <v>3</v>
      </c>
      <c r="I941" s="162"/>
    </row>
    <row r="942" spans="2:9" s="158" customFormat="1" ht="10.5" customHeight="1">
      <c r="B942" s="163"/>
      <c r="C942" s="181" t="s">
        <v>1198</v>
      </c>
      <c r="D942" s="181"/>
      <c r="E942" s="164">
        <v>3</v>
      </c>
      <c r="F942" s="165">
        <v>9</v>
      </c>
      <c r="G942" s="165">
        <v>5</v>
      </c>
      <c r="H942" s="165">
        <v>4</v>
      </c>
      <c r="I942" s="162"/>
    </row>
    <row r="943" spans="2:9" s="158" customFormat="1" ht="10.5" customHeight="1">
      <c r="B943" s="163"/>
      <c r="C943" s="181" t="s">
        <v>1199</v>
      </c>
      <c r="D943" s="181"/>
      <c r="E943" s="164">
        <v>15</v>
      </c>
      <c r="F943" s="165">
        <v>35</v>
      </c>
      <c r="G943" s="165">
        <v>22</v>
      </c>
      <c r="H943" s="165">
        <v>13</v>
      </c>
      <c r="I943" s="162"/>
    </row>
    <row r="944" spans="2:9" s="158" customFormat="1" ht="10.5" customHeight="1">
      <c r="B944" s="163"/>
      <c r="C944" s="181" t="s">
        <v>1200</v>
      </c>
      <c r="D944" s="181"/>
      <c r="E944" s="164">
        <v>15</v>
      </c>
      <c r="F944" s="165">
        <v>35</v>
      </c>
      <c r="G944" s="165">
        <v>15</v>
      </c>
      <c r="H944" s="165">
        <v>20</v>
      </c>
      <c r="I944" s="162"/>
    </row>
    <row r="945" spans="2:9" s="158" customFormat="1" ht="10.5" customHeight="1">
      <c r="B945" s="163"/>
      <c r="C945" s="181" t="s">
        <v>1201</v>
      </c>
      <c r="D945" s="181"/>
      <c r="E945" s="164">
        <v>7</v>
      </c>
      <c r="F945" s="165">
        <v>16</v>
      </c>
      <c r="G945" s="165">
        <v>7</v>
      </c>
      <c r="H945" s="165">
        <v>9</v>
      </c>
      <c r="I945" s="162"/>
    </row>
    <row r="946" spans="2:9" s="158" customFormat="1" ht="10.5" customHeight="1">
      <c r="B946" s="163"/>
      <c r="C946" s="181" t="s">
        <v>1202</v>
      </c>
      <c r="D946" s="181"/>
      <c r="E946" s="164"/>
      <c r="F946" s="165"/>
      <c r="G946" s="165"/>
      <c r="H946" s="165"/>
      <c r="I946" s="162"/>
    </row>
    <row r="947" spans="2:9" s="158" customFormat="1" ht="10.5" customHeight="1">
      <c r="B947" s="163"/>
      <c r="C947" s="181" t="s">
        <v>1203</v>
      </c>
      <c r="D947" s="181"/>
      <c r="E947" s="164">
        <v>33</v>
      </c>
      <c r="F947" s="165">
        <v>91</v>
      </c>
      <c r="G947" s="165">
        <v>42</v>
      </c>
      <c r="H947" s="165">
        <v>49</v>
      </c>
      <c r="I947" s="162"/>
    </row>
    <row r="948" spans="2:9" s="158" customFormat="1" ht="10.5" customHeight="1">
      <c r="B948" s="163"/>
      <c r="C948" s="181" t="s">
        <v>1204</v>
      </c>
      <c r="D948" s="181"/>
      <c r="E948" s="164">
        <v>16</v>
      </c>
      <c r="F948" s="165">
        <v>44</v>
      </c>
      <c r="G948" s="165">
        <v>24</v>
      </c>
      <c r="H948" s="165">
        <v>20</v>
      </c>
      <c r="I948" s="162"/>
    </row>
    <row r="949" spans="2:9" s="158" customFormat="1" ht="10.5" customHeight="1">
      <c r="B949" s="163"/>
      <c r="C949" s="181" t="s">
        <v>1205</v>
      </c>
      <c r="D949" s="181"/>
      <c r="E949" s="164"/>
      <c r="F949" s="165"/>
      <c r="G949" s="165"/>
      <c r="H949" s="165"/>
      <c r="I949" s="162"/>
    </row>
    <row r="950" spans="2:9" s="158" customFormat="1" ht="10.5" customHeight="1">
      <c r="B950" s="163"/>
      <c r="C950" s="181"/>
      <c r="D950" s="181"/>
      <c r="E950" s="166"/>
      <c r="F950" s="167"/>
      <c r="G950" s="167"/>
      <c r="H950" s="167"/>
      <c r="I950" s="162"/>
    </row>
    <row r="951" spans="2:9" s="158" customFormat="1" ht="10.5" customHeight="1">
      <c r="B951" s="163"/>
      <c r="C951" s="181" t="s">
        <v>1206</v>
      </c>
      <c r="D951" s="181"/>
      <c r="E951" s="166">
        <f>SUM(E952:E964)</f>
        <v>1099</v>
      </c>
      <c r="F951" s="167">
        <f>SUM(F952:F964)</f>
        <v>2467</v>
      </c>
      <c r="G951" s="167">
        <f>SUM(G952:G964)</f>
        <v>1286</v>
      </c>
      <c r="H951" s="167">
        <f>SUM(H952:H964)</f>
        <v>1181</v>
      </c>
      <c r="I951" s="162"/>
    </row>
    <row r="952" spans="2:9" s="158" customFormat="1" ht="10.5" customHeight="1">
      <c r="B952" s="163"/>
      <c r="C952" s="181" t="s">
        <v>1207</v>
      </c>
      <c r="D952" s="181"/>
      <c r="E952" s="164">
        <v>16</v>
      </c>
      <c r="F952" s="165">
        <v>46</v>
      </c>
      <c r="G952" s="165">
        <v>24</v>
      </c>
      <c r="H952" s="165">
        <v>22</v>
      </c>
      <c r="I952" s="162"/>
    </row>
    <row r="953" spans="2:9" s="158" customFormat="1" ht="10.5" customHeight="1">
      <c r="B953" s="163"/>
      <c r="C953" s="181" t="s">
        <v>1208</v>
      </c>
      <c r="D953" s="181"/>
      <c r="E953" s="164">
        <v>5</v>
      </c>
      <c r="F953" s="165">
        <v>9</v>
      </c>
      <c r="G953" s="165">
        <v>6</v>
      </c>
      <c r="H953" s="165">
        <v>3</v>
      </c>
      <c r="I953" s="162"/>
    </row>
    <row r="954" spans="2:9" s="158" customFormat="1" ht="10.5" customHeight="1">
      <c r="B954" s="163"/>
      <c r="C954" s="181" t="s">
        <v>1209</v>
      </c>
      <c r="D954" s="181"/>
      <c r="E954" s="164">
        <v>33</v>
      </c>
      <c r="F954" s="165">
        <v>89</v>
      </c>
      <c r="G954" s="165">
        <v>45</v>
      </c>
      <c r="H954" s="165">
        <v>44</v>
      </c>
      <c r="I954" s="162"/>
    </row>
    <row r="955" spans="2:9" s="158" customFormat="1" ht="10.5" customHeight="1">
      <c r="B955" s="163"/>
      <c r="C955" s="181" t="s">
        <v>1210</v>
      </c>
      <c r="D955" s="181"/>
      <c r="E955" s="164">
        <v>50</v>
      </c>
      <c r="F955" s="165">
        <v>105</v>
      </c>
      <c r="G955" s="165">
        <v>55</v>
      </c>
      <c r="H955" s="165">
        <v>50</v>
      </c>
      <c r="I955" s="162"/>
    </row>
    <row r="956" spans="2:9" s="158" customFormat="1" ht="10.5" customHeight="1">
      <c r="B956" s="163"/>
      <c r="C956" s="181" t="s">
        <v>1211</v>
      </c>
      <c r="D956" s="181"/>
      <c r="E956" s="164"/>
      <c r="F956" s="165"/>
      <c r="G956" s="165"/>
      <c r="H956" s="165"/>
      <c r="I956" s="162"/>
    </row>
    <row r="957" spans="2:9" s="158" customFormat="1" ht="10.5" customHeight="1">
      <c r="B957" s="163"/>
      <c r="C957" s="181" t="s">
        <v>1212</v>
      </c>
      <c r="D957" s="181"/>
      <c r="E957" s="164">
        <v>76</v>
      </c>
      <c r="F957" s="165">
        <v>173</v>
      </c>
      <c r="G957" s="165">
        <v>89</v>
      </c>
      <c r="H957" s="165">
        <v>84</v>
      </c>
      <c r="I957" s="162"/>
    </row>
    <row r="958" spans="2:9" s="158" customFormat="1" ht="10.5" customHeight="1">
      <c r="B958" s="163"/>
      <c r="C958" s="181" t="s">
        <v>1213</v>
      </c>
      <c r="D958" s="181"/>
      <c r="E958" s="164">
        <v>221</v>
      </c>
      <c r="F958" s="165">
        <v>549</v>
      </c>
      <c r="G958" s="165">
        <v>275</v>
      </c>
      <c r="H958" s="165">
        <v>274</v>
      </c>
      <c r="I958" s="162"/>
    </row>
    <row r="959" spans="2:9" s="158" customFormat="1" ht="10.5" customHeight="1">
      <c r="B959" s="163"/>
      <c r="C959" s="181" t="s">
        <v>1214</v>
      </c>
      <c r="D959" s="181"/>
      <c r="E959" s="164">
        <v>321</v>
      </c>
      <c r="F959" s="165">
        <v>619</v>
      </c>
      <c r="G959" s="165">
        <v>335</v>
      </c>
      <c r="H959" s="165">
        <v>284</v>
      </c>
      <c r="I959" s="162"/>
    </row>
    <row r="960" spans="2:9" s="158" customFormat="1" ht="10.5" customHeight="1">
      <c r="B960" s="163"/>
      <c r="C960" s="181" t="s">
        <v>1215</v>
      </c>
      <c r="D960" s="181"/>
      <c r="E960" s="164">
        <v>80</v>
      </c>
      <c r="F960" s="165">
        <v>176</v>
      </c>
      <c r="G960" s="165">
        <v>86</v>
      </c>
      <c r="H960" s="165">
        <v>90</v>
      </c>
      <c r="I960" s="162"/>
    </row>
    <row r="961" spans="1:9" s="158" customFormat="1" ht="10.5" customHeight="1">
      <c r="B961" s="163"/>
      <c r="C961" s="181" t="s">
        <v>1216</v>
      </c>
      <c r="D961" s="181"/>
      <c r="E961" s="164">
        <v>95</v>
      </c>
      <c r="F961" s="165">
        <v>210</v>
      </c>
      <c r="G961" s="165">
        <v>114</v>
      </c>
      <c r="H961" s="165">
        <v>96</v>
      </c>
      <c r="I961" s="162"/>
    </row>
    <row r="962" spans="1:9" s="158" customFormat="1" ht="10.5" customHeight="1">
      <c r="B962" s="163"/>
      <c r="C962" s="181" t="s">
        <v>1217</v>
      </c>
      <c r="D962" s="181"/>
      <c r="E962" s="164">
        <v>13</v>
      </c>
      <c r="F962" s="165">
        <v>40</v>
      </c>
      <c r="G962" s="165">
        <v>19</v>
      </c>
      <c r="H962" s="165">
        <v>21</v>
      </c>
      <c r="I962" s="162"/>
    </row>
    <row r="963" spans="1:9" s="158" customFormat="1" ht="10.5" customHeight="1">
      <c r="B963" s="163"/>
      <c r="C963" s="181" t="s">
        <v>1218</v>
      </c>
      <c r="D963" s="181"/>
      <c r="E963" s="164">
        <v>94</v>
      </c>
      <c r="F963" s="165">
        <v>220</v>
      </c>
      <c r="G963" s="165">
        <v>116</v>
      </c>
      <c r="H963" s="165">
        <v>104</v>
      </c>
      <c r="I963" s="162"/>
    </row>
    <row r="964" spans="1:9" s="158" customFormat="1" ht="10.5" customHeight="1">
      <c r="B964" s="163"/>
      <c r="C964" s="181" t="s">
        <v>1219</v>
      </c>
      <c r="D964" s="181"/>
      <c r="E964" s="164">
        <v>95</v>
      </c>
      <c r="F964" s="165">
        <v>231</v>
      </c>
      <c r="G964" s="165">
        <v>122</v>
      </c>
      <c r="H964" s="165">
        <v>109</v>
      </c>
      <c r="I964" s="162"/>
    </row>
    <row r="965" spans="1:9" s="158" customFormat="1" ht="10.5" customHeight="1">
      <c r="B965" s="163"/>
      <c r="C965" s="181"/>
      <c r="D965" s="181"/>
      <c r="E965" s="166"/>
      <c r="F965" s="167"/>
      <c r="G965" s="167"/>
      <c r="H965" s="167"/>
      <c r="I965" s="162"/>
    </row>
    <row r="966" spans="1:9" s="158" customFormat="1" ht="10.5" customHeight="1">
      <c r="B966" s="163"/>
      <c r="C966" s="181" t="s">
        <v>1220</v>
      </c>
      <c r="D966" s="181"/>
      <c r="E966" s="166">
        <f>SUM(E967:E1027)</f>
        <v>7468</v>
      </c>
      <c r="F966" s="167">
        <f>SUM(F967:F1027)</f>
        <v>16853</v>
      </c>
      <c r="G966" s="167">
        <f>SUM(G967:G1027)</f>
        <v>8250</v>
      </c>
      <c r="H966" s="167">
        <f>SUM(H967:H1027)</f>
        <v>8603</v>
      </c>
      <c r="I966" s="162"/>
    </row>
    <row r="967" spans="1:9" s="158" customFormat="1" ht="10.5" customHeight="1">
      <c r="B967" s="163"/>
      <c r="C967" s="181" t="s">
        <v>1221</v>
      </c>
      <c r="D967" s="181"/>
      <c r="E967" s="164">
        <v>231</v>
      </c>
      <c r="F967" s="165">
        <v>523</v>
      </c>
      <c r="G967" s="165">
        <v>260</v>
      </c>
      <c r="H967" s="165">
        <v>263</v>
      </c>
      <c r="I967" s="162"/>
    </row>
    <row r="968" spans="1:9" s="158" customFormat="1" ht="10.5" customHeight="1">
      <c r="B968" s="163"/>
      <c r="C968" s="181" t="s">
        <v>1222</v>
      </c>
      <c r="D968" s="181"/>
      <c r="E968" s="164">
        <v>59</v>
      </c>
      <c r="F968" s="165">
        <v>115</v>
      </c>
      <c r="G968" s="165">
        <v>58</v>
      </c>
      <c r="H968" s="165">
        <v>57</v>
      </c>
      <c r="I968" s="162"/>
    </row>
    <row r="969" spans="1:9" s="158" customFormat="1" ht="10.5" customHeight="1">
      <c r="B969" s="163"/>
      <c r="C969" s="181" t="s">
        <v>1223</v>
      </c>
      <c r="D969" s="181"/>
      <c r="E969" s="164">
        <v>24</v>
      </c>
      <c r="F969" s="165">
        <v>55</v>
      </c>
      <c r="G969" s="165">
        <v>25</v>
      </c>
      <c r="H969" s="165">
        <v>30</v>
      </c>
      <c r="I969" s="162"/>
    </row>
    <row r="970" spans="1:9" s="158" customFormat="1" ht="10.5" customHeight="1">
      <c r="B970" s="163"/>
      <c r="C970" s="181" t="s">
        <v>1224</v>
      </c>
      <c r="D970" s="181"/>
      <c r="E970" s="164">
        <v>27</v>
      </c>
      <c r="F970" s="165">
        <v>59</v>
      </c>
      <c r="G970" s="165">
        <v>27</v>
      </c>
      <c r="H970" s="165">
        <v>32</v>
      </c>
      <c r="I970" s="162"/>
    </row>
    <row r="971" spans="1:9" s="158" customFormat="1" ht="10.5" customHeight="1">
      <c r="B971" s="163"/>
      <c r="C971" s="181" t="s">
        <v>1225</v>
      </c>
      <c r="D971" s="181"/>
      <c r="E971" s="164">
        <v>12</v>
      </c>
      <c r="F971" s="165">
        <v>24</v>
      </c>
      <c r="G971" s="165">
        <v>12</v>
      </c>
      <c r="H971" s="165">
        <v>12</v>
      </c>
      <c r="I971" s="162"/>
    </row>
    <row r="972" spans="1:9" s="158" customFormat="1" ht="10.5" customHeight="1">
      <c r="A972" s="183"/>
      <c r="B972" s="163"/>
      <c r="C972" s="181" t="s">
        <v>1226</v>
      </c>
      <c r="D972" s="181"/>
      <c r="E972" s="164">
        <v>21</v>
      </c>
      <c r="F972" s="165">
        <v>65</v>
      </c>
      <c r="G972" s="165">
        <v>29</v>
      </c>
      <c r="H972" s="165">
        <v>36</v>
      </c>
      <c r="I972" s="162"/>
    </row>
    <row r="973" spans="1:9" s="158" customFormat="1" ht="10.5" customHeight="1">
      <c r="B973" s="163"/>
      <c r="C973" s="181" t="s">
        <v>1227</v>
      </c>
      <c r="D973" s="181"/>
      <c r="E973" s="164">
        <v>7</v>
      </c>
      <c r="F973" s="165">
        <v>19</v>
      </c>
      <c r="G973" s="165">
        <v>9</v>
      </c>
      <c r="H973" s="165">
        <v>10</v>
      </c>
      <c r="I973" s="162"/>
    </row>
    <row r="974" spans="1:9" s="158" customFormat="1" ht="10.5" customHeight="1">
      <c r="B974" s="163"/>
      <c r="C974" s="181" t="s">
        <v>1228</v>
      </c>
      <c r="D974" s="181"/>
      <c r="E974" s="164">
        <v>31</v>
      </c>
      <c r="F974" s="165">
        <v>77</v>
      </c>
      <c r="G974" s="165">
        <v>37</v>
      </c>
      <c r="H974" s="165">
        <v>40</v>
      </c>
      <c r="I974" s="162"/>
    </row>
    <row r="975" spans="1:9" s="158" customFormat="1" ht="10.5" customHeight="1">
      <c r="B975" s="163"/>
      <c r="C975" s="181" t="s">
        <v>1229</v>
      </c>
      <c r="D975" s="181"/>
      <c r="E975" s="164">
        <v>6</v>
      </c>
      <c r="F975" s="165">
        <v>18</v>
      </c>
      <c r="G975" s="165">
        <v>8</v>
      </c>
      <c r="H975" s="165">
        <v>10</v>
      </c>
      <c r="I975" s="162"/>
    </row>
    <row r="976" spans="1:9" s="158" customFormat="1" ht="10.5" customHeight="1">
      <c r="B976" s="163"/>
      <c r="C976" s="181" t="s">
        <v>1230</v>
      </c>
      <c r="D976" s="181"/>
      <c r="E976" s="164">
        <v>557</v>
      </c>
      <c r="F976" s="165">
        <v>1286</v>
      </c>
      <c r="G976" s="165">
        <v>636</v>
      </c>
      <c r="H976" s="165">
        <v>650</v>
      </c>
      <c r="I976" s="162"/>
    </row>
    <row r="977" spans="2:9" s="158" customFormat="1" ht="10.5" customHeight="1">
      <c r="B977" s="163"/>
      <c r="C977" s="181" t="s">
        <v>1231</v>
      </c>
      <c r="D977" s="181"/>
      <c r="E977" s="164">
        <v>283</v>
      </c>
      <c r="F977" s="165">
        <v>685</v>
      </c>
      <c r="G977" s="165">
        <v>326</v>
      </c>
      <c r="H977" s="165">
        <v>359</v>
      </c>
      <c r="I977" s="162"/>
    </row>
    <row r="978" spans="2:9" s="158" customFormat="1" ht="10.5" customHeight="1">
      <c r="B978" s="163"/>
      <c r="C978" s="181" t="s">
        <v>1232</v>
      </c>
      <c r="D978" s="181"/>
      <c r="E978" s="164">
        <v>4</v>
      </c>
      <c r="F978" s="165">
        <v>8</v>
      </c>
      <c r="G978" s="165">
        <v>5</v>
      </c>
      <c r="H978" s="165">
        <v>3</v>
      </c>
      <c r="I978" s="162"/>
    </row>
    <row r="979" spans="2:9" s="158" customFormat="1" ht="10.5" customHeight="1">
      <c r="B979" s="163"/>
      <c r="C979" s="181" t="s">
        <v>1233</v>
      </c>
      <c r="D979" s="181"/>
      <c r="E979" s="164">
        <v>551</v>
      </c>
      <c r="F979" s="165">
        <v>1195</v>
      </c>
      <c r="G979" s="165">
        <v>607</v>
      </c>
      <c r="H979" s="165">
        <v>588</v>
      </c>
      <c r="I979" s="162"/>
    </row>
    <row r="980" spans="2:9" s="158" customFormat="1" ht="10.5" customHeight="1">
      <c r="B980" s="163"/>
      <c r="C980" s="181" t="s">
        <v>1234</v>
      </c>
      <c r="D980" s="181"/>
      <c r="E980" s="164">
        <v>62</v>
      </c>
      <c r="F980" s="165">
        <v>132</v>
      </c>
      <c r="G980" s="165">
        <v>57</v>
      </c>
      <c r="H980" s="165">
        <v>75</v>
      </c>
      <c r="I980" s="162"/>
    </row>
    <row r="981" spans="2:9" s="158" customFormat="1" ht="10.5" customHeight="1">
      <c r="B981" s="163"/>
      <c r="C981" s="181" t="s">
        <v>1235</v>
      </c>
      <c r="D981" s="181"/>
      <c r="E981" s="164">
        <v>44</v>
      </c>
      <c r="F981" s="165">
        <v>80</v>
      </c>
      <c r="G981" s="165">
        <v>45</v>
      </c>
      <c r="H981" s="165">
        <v>35</v>
      </c>
      <c r="I981" s="162"/>
    </row>
    <row r="982" spans="2:9" s="158" customFormat="1" ht="10.5" customHeight="1">
      <c r="B982" s="163"/>
      <c r="C982" s="181" t="s">
        <v>1236</v>
      </c>
      <c r="D982" s="181"/>
      <c r="E982" s="164">
        <v>19</v>
      </c>
      <c r="F982" s="165">
        <v>53</v>
      </c>
      <c r="G982" s="165">
        <v>26</v>
      </c>
      <c r="H982" s="165">
        <v>27</v>
      </c>
      <c r="I982" s="162"/>
    </row>
    <row r="983" spans="2:9" s="158" customFormat="1" ht="10.5" customHeight="1">
      <c r="B983" s="163"/>
      <c r="C983" s="181" t="s">
        <v>1237</v>
      </c>
      <c r="D983" s="181"/>
      <c r="E983" s="164">
        <v>45</v>
      </c>
      <c r="F983" s="165">
        <v>112</v>
      </c>
      <c r="G983" s="165">
        <v>56</v>
      </c>
      <c r="H983" s="165">
        <v>56</v>
      </c>
      <c r="I983" s="162"/>
    </row>
    <row r="984" spans="2:9" s="158" customFormat="1" ht="10.5" customHeight="1">
      <c r="B984" s="163"/>
      <c r="C984" s="181" t="s">
        <v>1238</v>
      </c>
      <c r="D984" s="181"/>
      <c r="E984" s="164">
        <v>41</v>
      </c>
      <c r="F984" s="165">
        <v>93</v>
      </c>
      <c r="G984" s="165">
        <v>44</v>
      </c>
      <c r="H984" s="165">
        <v>49</v>
      </c>
      <c r="I984" s="162"/>
    </row>
    <row r="985" spans="2:9" s="158" customFormat="1" ht="10.5" customHeight="1">
      <c r="B985" s="163"/>
      <c r="C985" s="181" t="s">
        <v>1239</v>
      </c>
      <c r="D985" s="181"/>
      <c r="E985" s="164">
        <v>38</v>
      </c>
      <c r="F985" s="165">
        <v>92</v>
      </c>
      <c r="G985" s="165">
        <v>46</v>
      </c>
      <c r="H985" s="165">
        <v>46</v>
      </c>
      <c r="I985" s="162"/>
    </row>
    <row r="986" spans="2:9" s="158" customFormat="1" ht="10.5" customHeight="1">
      <c r="B986" s="163"/>
      <c r="C986" s="181" t="s">
        <v>1240</v>
      </c>
      <c r="D986" s="181"/>
      <c r="E986" s="164">
        <v>26</v>
      </c>
      <c r="F986" s="165">
        <v>51</v>
      </c>
      <c r="G986" s="165">
        <v>26</v>
      </c>
      <c r="H986" s="165">
        <v>25</v>
      </c>
      <c r="I986" s="162"/>
    </row>
    <row r="987" spans="2:9" s="158" customFormat="1" ht="10.5" customHeight="1">
      <c r="B987" s="163"/>
      <c r="C987" s="181" t="s">
        <v>1241</v>
      </c>
      <c r="D987" s="181"/>
      <c r="E987" s="164">
        <v>27</v>
      </c>
      <c r="F987" s="165">
        <v>58</v>
      </c>
      <c r="G987" s="165">
        <v>25</v>
      </c>
      <c r="H987" s="165">
        <v>33</v>
      </c>
      <c r="I987" s="162"/>
    </row>
    <row r="988" spans="2:9" s="158" customFormat="1" ht="10.5" customHeight="1">
      <c r="B988" s="163"/>
      <c r="C988" s="181" t="s">
        <v>1242</v>
      </c>
      <c r="D988" s="181"/>
      <c r="E988" s="164">
        <v>50</v>
      </c>
      <c r="F988" s="165">
        <v>86</v>
      </c>
      <c r="G988" s="165">
        <v>37</v>
      </c>
      <c r="H988" s="165">
        <v>49</v>
      </c>
      <c r="I988" s="162"/>
    </row>
    <row r="989" spans="2:9" s="158" customFormat="1" ht="10.5" customHeight="1">
      <c r="B989" s="163"/>
      <c r="C989" s="181" t="s">
        <v>1243</v>
      </c>
      <c r="D989" s="181"/>
      <c r="E989" s="164">
        <v>22</v>
      </c>
      <c r="F989" s="165">
        <v>35</v>
      </c>
      <c r="G989" s="165">
        <v>18</v>
      </c>
      <c r="H989" s="165">
        <v>17</v>
      </c>
      <c r="I989" s="162"/>
    </row>
    <row r="990" spans="2:9" s="158" customFormat="1" ht="10.5" customHeight="1">
      <c r="B990" s="163"/>
      <c r="C990" s="181" t="s">
        <v>1244</v>
      </c>
      <c r="D990" s="181"/>
      <c r="E990" s="164">
        <v>34</v>
      </c>
      <c r="F990" s="165">
        <v>49</v>
      </c>
      <c r="G990" s="165">
        <v>27</v>
      </c>
      <c r="H990" s="165">
        <v>22</v>
      </c>
      <c r="I990" s="162"/>
    </row>
    <row r="991" spans="2:9" s="158" customFormat="1" ht="10.5" customHeight="1">
      <c r="B991" s="163"/>
      <c r="C991" s="181" t="s">
        <v>1245</v>
      </c>
      <c r="D991" s="181"/>
      <c r="E991" s="164">
        <v>21</v>
      </c>
      <c r="F991" s="165">
        <v>38</v>
      </c>
      <c r="G991" s="165">
        <v>20</v>
      </c>
      <c r="H991" s="165">
        <v>18</v>
      </c>
      <c r="I991" s="162"/>
    </row>
    <row r="992" spans="2:9" s="158" customFormat="1" ht="10.5" customHeight="1">
      <c r="B992" s="163"/>
      <c r="C992" s="181" t="s">
        <v>1246</v>
      </c>
      <c r="D992" s="181"/>
      <c r="E992" s="164">
        <v>55</v>
      </c>
      <c r="F992" s="165">
        <v>131</v>
      </c>
      <c r="G992" s="165">
        <v>67</v>
      </c>
      <c r="H992" s="165">
        <v>64</v>
      </c>
      <c r="I992" s="162"/>
    </row>
    <row r="993" spans="2:9" s="158" customFormat="1" ht="10.5" customHeight="1">
      <c r="B993" s="163"/>
      <c r="C993" s="181" t="s">
        <v>1247</v>
      </c>
      <c r="D993" s="181"/>
      <c r="E993" s="164">
        <v>48</v>
      </c>
      <c r="F993" s="165">
        <v>127</v>
      </c>
      <c r="G993" s="165">
        <v>54</v>
      </c>
      <c r="H993" s="165">
        <v>73</v>
      </c>
      <c r="I993" s="162"/>
    </row>
    <row r="994" spans="2:9" s="158" customFormat="1" ht="10.5" customHeight="1">
      <c r="B994" s="163"/>
      <c r="C994" s="181" t="s">
        <v>1248</v>
      </c>
      <c r="D994" s="181"/>
      <c r="E994" s="164">
        <v>100</v>
      </c>
      <c r="F994" s="165">
        <v>194</v>
      </c>
      <c r="G994" s="165">
        <v>99</v>
      </c>
      <c r="H994" s="165">
        <v>95</v>
      </c>
      <c r="I994" s="162"/>
    </row>
    <row r="995" spans="2:9" s="158" customFormat="1" ht="10.5" customHeight="1">
      <c r="B995" s="163"/>
      <c r="C995" s="181" t="s">
        <v>1249</v>
      </c>
      <c r="D995" s="181"/>
      <c r="E995" s="164">
        <v>84</v>
      </c>
      <c r="F995" s="165">
        <v>188</v>
      </c>
      <c r="G995" s="165">
        <v>92</v>
      </c>
      <c r="H995" s="165">
        <v>96</v>
      </c>
      <c r="I995" s="162"/>
    </row>
    <row r="996" spans="2:9" s="158" customFormat="1" ht="10.5" customHeight="1">
      <c r="B996" s="163"/>
      <c r="C996" s="181" t="s">
        <v>1250</v>
      </c>
      <c r="D996" s="181"/>
      <c r="E996" s="164">
        <v>288</v>
      </c>
      <c r="F996" s="165">
        <v>577</v>
      </c>
      <c r="G996" s="165">
        <v>286</v>
      </c>
      <c r="H996" s="165">
        <v>291</v>
      </c>
      <c r="I996" s="162"/>
    </row>
    <row r="997" spans="2:9" s="158" customFormat="1" ht="10.5" customHeight="1">
      <c r="B997" s="163"/>
      <c r="C997" s="181" t="s">
        <v>1251</v>
      </c>
      <c r="D997" s="181"/>
      <c r="E997" s="164">
        <v>145</v>
      </c>
      <c r="F997" s="165">
        <v>357</v>
      </c>
      <c r="G997" s="165">
        <v>172</v>
      </c>
      <c r="H997" s="165">
        <v>185</v>
      </c>
      <c r="I997" s="162"/>
    </row>
    <row r="998" spans="2:9" s="158" customFormat="1" ht="10.5" customHeight="1">
      <c r="B998" s="163"/>
      <c r="C998" s="181" t="s">
        <v>1252</v>
      </c>
      <c r="D998" s="181"/>
      <c r="E998" s="164">
        <v>113</v>
      </c>
      <c r="F998" s="165">
        <v>287</v>
      </c>
      <c r="G998" s="165">
        <v>144</v>
      </c>
      <c r="H998" s="165">
        <v>143</v>
      </c>
      <c r="I998" s="162"/>
    </row>
    <row r="999" spans="2:9" s="158" customFormat="1" ht="10.5" customHeight="1">
      <c r="B999" s="169"/>
      <c r="C999" s="182" t="s">
        <v>1253</v>
      </c>
      <c r="D999" s="182"/>
      <c r="E999" s="170">
        <v>66</v>
      </c>
      <c r="F999" s="171">
        <v>135</v>
      </c>
      <c r="G999" s="171">
        <v>65</v>
      </c>
      <c r="H999" s="171">
        <v>70</v>
      </c>
      <c r="I999" s="162"/>
    </row>
    <row r="1000" spans="2:9" s="158" customFormat="1" ht="10.5" customHeight="1">
      <c r="B1000" s="163"/>
      <c r="C1000" s="181" t="s">
        <v>1254</v>
      </c>
      <c r="D1000" s="181"/>
      <c r="E1000" s="164">
        <v>264</v>
      </c>
      <c r="F1000" s="165">
        <v>623</v>
      </c>
      <c r="G1000" s="165">
        <v>297</v>
      </c>
      <c r="H1000" s="165">
        <v>326</v>
      </c>
      <c r="I1000" s="162"/>
    </row>
    <row r="1001" spans="2:9" s="158" customFormat="1" ht="10.5" customHeight="1">
      <c r="B1001" s="163"/>
      <c r="C1001" s="181" t="s">
        <v>1255</v>
      </c>
      <c r="D1001" s="181"/>
      <c r="E1001" s="164">
        <v>21</v>
      </c>
      <c r="F1001" s="165">
        <v>62</v>
      </c>
      <c r="G1001" s="165">
        <v>30</v>
      </c>
      <c r="H1001" s="165">
        <v>32</v>
      </c>
      <c r="I1001" s="162"/>
    </row>
    <row r="1002" spans="2:9" s="158" customFormat="1" ht="10.5" customHeight="1">
      <c r="B1002" s="163"/>
      <c r="C1002" s="181" t="s">
        <v>1256</v>
      </c>
      <c r="D1002" s="181"/>
      <c r="E1002" s="164">
        <v>165</v>
      </c>
      <c r="F1002" s="165">
        <v>364</v>
      </c>
      <c r="G1002" s="165">
        <v>175</v>
      </c>
      <c r="H1002" s="165">
        <v>189</v>
      </c>
      <c r="I1002" s="162"/>
    </row>
    <row r="1003" spans="2:9" s="158" customFormat="1" ht="10.5" customHeight="1">
      <c r="B1003" s="163"/>
      <c r="C1003" s="181" t="s">
        <v>1257</v>
      </c>
      <c r="D1003" s="181"/>
      <c r="E1003" s="164">
        <v>113</v>
      </c>
      <c r="F1003" s="165">
        <v>335</v>
      </c>
      <c r="G1003" s="165">
        <v>171</v>
      </c>
      <c r="H1003" s="165">
        <v>164</v>
      </c>
      <c r="I1003" s="162"/>
    </row>
    <row r="1004" spans="2:9" s="158" customFormat="1" ht="10.5" customHeight="1">
      <c r="B1004" s="163"/>
      <c r="C1004" s="181" t="s">
        <v>1258</v>
      </c>
      <c r="D1004" s="181"/>
      <c r="E1004" s="164">
        <v>221</v>
      </c>
      <c r="F1004" s="165">
        <v>512</v>
      </c>
      <c r="G1004" s="165">
        <v>236</v>
      </c>
      <c r="H1004" s="165">
        <v>276</v>
      </c>
      <c r="I1004" s="162"/>
    </row>
    <row r="1005" spans="2:9" s="158" customFormat="1" ht="10.5" customHeight="1">
      <c r="B1005" s="163"/>
      <c r="C1005" s="181" t="s">
        <v>1259</v>
      </c>
      <c r="D1005" s="181"/>
      <c r="E1005" s="164">
        <v>209</v>
      </c>
      <c r="F1005" s="165">
        <v>475</v>
      </c>
      <c r="G1005" s="165">
        <v>216</v>
      </c>
      <c r="H1005" s="165">
        <v>259</v>
      </c>
      <c r="I1005" s="162"/>
    </row>
    <row r="1006" spans="2:9" s="158" customFormat="1" ht="10.5" customHeight="1">
      <c r="B1006" s="163"/>
      <c r="C1006" s="181" t="s">
        <v>1260</v>
      </c>
      <c r="D1006" s="181"/>
      <c r="E1006" s="164">
        <v>160</v>
      </c>
      <c r="F1006" s="165">
        <v>387</v>
      </c>
      <c r="G1006" s="165">
        <v>173</v>
      </c>
      <c r="H1006" s="165">
        <v>214</v>
      </c>
      <c r="I1006" s="162"/>
    </row>
    <row r="1007" spans="2:9" s="158" customFormat="1" ht="10.5" customHeight="1">
      <c r="B1007" s="163"/>
      <c r="C1007" s="181" t="s">
        <v>1261</v>
      </c>
      <c r="D1007" s="181"/>
      <c r="E1007" s="164">
        <v>69</v>
      </c>
      <c r="F1007" s="165">
        <v>123</v>
      </c>
      <c r="G1007" s="165">
        <v>67</v>
      </c>
      <c r="H1007" s="165">
        <v>56</v>
      </c>
      <c r="I1007" s="162"/>
    </row>
    <row r="1008" spans="2:9" s="158" customFormat="1" ht="10.5" customHeight="1">
      <c r="B1008" s="163"/>
      <c r="C1008" s="181" t="s">
        <v>1262</v>
      </c>
      <c r="D1008" s="181"/>
      <c r="E1008" s="164"/>
      <c r="F1008" s="165"/>
      <c r="G1008" s="165"/>
      <c r="H1008" s="165"/>
      <c r="I1008" s="162"/>
    </row>
    <row r="1009" spans="2:9" s="158" customFormat="1" ht="10.5" customHeight="1">
      <c r="B1009" s="163"/>
      <c r="C1009" s="181" t="s">
        <v>1263</v>
      </c>
      <c r="D1009" s="181"/>
      <c r="E1009" s="164">
        <v>76</v>
      </c>
      <c r="F1009" s="165">
        <v>179</v>
      </c>
      <c r="G1009" s="165">
        <v>90</v>
      </c>
      <c r="H1009" s="165">
        <v>89</v>
      </c>
      <c r="I1009" s="162"/>
    </row>
    <row r="1010" spans="2:9" s="158" customFormat="1" ht="10.5" customHeight="1">
      <c r="B1010" s="163"/>
      <c r="C1010" s="181" t="s">
        <v>1264</v>
      </c>
      <c r="D1010" s="181"/>
      <c r="E1010" s="164">
        <v>77</v>
      </c>
      <c r="F1010" s="165">
        <v>183</v>
      </c>
      <c r="G1010" s="165">
        <v>99</v>
      </c>
      <c r="H1010" s="165">
        <v>84</v>
      </c>
      <c r="I1010" s="162"/>
    </row>
    <row r="1011" spans="2:9" s="158" customFormat="1" ht="10.5" customHeight="1">
      <c r="B1011" s="163"/>
      <c r="C1011" s="181" t="s">
        <v>1265</v>
      </c>
      <c r="D1011" s="181"/>
      <c r="E1011" s="164">
        <v>163</v>
      </c>
      <c r="F1011" s="165">
        <v>334</v>
      </c>
      <c r="G1011" s="165">
        <v>175</v>
      </c>
      <c r="H1011" s="165">
        <v>159</v>
      </c>
      <c r="I1011" s="162"/>
    </row>
    <row r="1012" spans="2:9" s="158" customFormat="1" ht="10.5" customHeight="1">
      <c r="B1012" s="163"/>
      <c r="C1012" s="181" t="s">
        <v>1266</v>
      </c>
      <c r="D1012" s="181"/>
      <c r="E1012" s="164">
        <v>8</v>
      </c>
      <c r="F1012" s="165">
        <v>16</v>
      </c>
      <c r="G1012" s="165">
        <v>7</v>
      </c>
      <c r="H1012" s="165">
        <v>9</v>
      </c>
      <c r="I1012" s="162"/>
    </row>
    <row r="1013" spans="2:9" s="158" customFormat="1" ht="10.5" customHeight="1">
      <c r="B1013" s="163"/>
      <c r="C1013" s="181" t="s">
        <v>1267</v>
      </c>
      <c r="D1013" s="181"/>
      <c r="E1013" s="164">
        <v>54</v>
      </c>
      <c r="F1013" s="165">
        <v>143</v>
      </c>
      <c r="G1013" s="165">
        <v>68</v>
      </c>
      <c r="H1013" s="165">
        <v>75</v>
      </c>
      <c r="I1013" s="162"/>
    </row>
    <row r="1014" spans="2:9" s="158" customFormat="1" ht="10.5" customHeight="1">
      <c r="B1014" s="163"/>
      <c r="C1014" s="181" t="s">
        <v>1268</v>
      </c>
      <c r="D1014" s="181"/>
      <c r="E1014" s="164"/>
      <c r="F1014" s="165"/>
      <c r="G1014" s="165"/>
      <c r="H1014" s="165"/>
      <c r="I1014" s="162"/>
    </row>
    <row r="1015" spans="2:9" s="158" customFormat="1" ht="10.5" customHeight="1">
      <c r="B1015" s="163"/>
      <c r="C1015" s="181" t="s">
        <v>1269</v>
      </c>
      <c r="D1015" s="181"/>
      <c r="E1015" s="164">
        <v>136</v>
      </c>
      <c r="F1015" s="165">
        <v>284</v>
      </c>
      <c r="G1015" s="165">
        <v>150</v>
      </c>
      <c r="H1015" s="165">
        <v>134</v>
      </c>
      <c r="I1015" s="162"/>
    </row>
    <row r="1016" spans="2:9" s="158" customFormat="1" ht="10.5" customHeight="1">
      <c r="B1016" s="163"/>
      <c r="C1016" s="181" t="s">
        <v>1270</v>
      </c>
      <c r="D1016" s="181"/>
      <c r="E1016" s="164">
        <v>261</v>
      </c>
      <c r="F1016" s="165">
        <v>574</v>
      </c>
      <c r="G1016" s="165">
        <v>261</v>
      </c>
      <c r="H1016" s="165">
        <v>313</v>
      </c>
      <c r="I1016" s="162"/>
    </row>
    <row r="1017" spans="2:9" s="158" customFormat="1" ht="10.5" customHeight="1">
      <c r="B1017" s="163"/>
      <c r="C1017" s="181" t="s">
        <v>1271</v>
      </c>
      <c r="D1017" s="181"/>
      <c r="E1017" s="164">
        <v>193</v>
      </c>
      <c r="F1017" s="165">
        <v>425</v>
      </c>
      <c r="G1017" s="165">
        <v>215</v>
      </c>
      <c r="H1017" s="165">
        <v>210</v>
      </c>
      <c r="I1017" s="162"/>
    </row>
    <row r="1018" spans="2:9" s="158" customFormat="1" ht="10.5" customHeight="1">
      <c r="B1018" s="163"/>
      <c r="C1018" s="181" t="s">
        <v>1272</v>
      </c>
      <c r="D1018" s="181"/>
      <c r="E1018" s="164">
        <v>13</v>
      </c>
      <c r="F1018" s="165">
        <v>32</v>
      </c>
      <c r="G1018" s="165">
        <v>16</v>
      </c>
      <c r="H1018" s="165">
        <v>16</v>
      </c>
      <c r="I1018" s="162"/>
    </row>
    <row r="1019" spans="2:9" s="158" customFormat="1" ht="10.5" customHeight="1">
      <c r="B1019" s="163"/>
      <c r="C1019" s="181" t="s">
        <v>1273</v>
      </c>
      <c r="D1019" s="181"/>
      <c r="E1019" s="164">
        <v>159</v>
      </c>
      <c r="F1019" s="165">
        <v>324</v>
      </c>
      <c r="G1019" s="165">
        <v>179</v>
      </c>
      <c r="H1019" s="165">
        <v>145</v>
      </c>
      <c r="I1019" s="162"/>
    </row>
    <row r="1020" spans="2:9" s="158" customFormat="1" ht="10.5" customHeight="1">
      <c r="B1020" s="163"/>
      <c r="C1020" s="181" t="s">
        <v>1274</v>
      </c>
      <c r="D1020" s="181"/>
      <c r="E1020" s="164">
        <v>234</v>
      </c>
      <c r="F1020" s="165">
        <v>529</v>
      </c>
      <c r="G1020" s="165">
        <v>266</v>
      </c>
      <c r="H1020" s="165">
        <v>263</v>
      </c>
      <c r="I1020" s="162"/>
    </row>
    <row r="1021" spans="2:9" s="158" customFormat="1" ht="10.5" customHeight="1">
      <c r="B1021" s="163"/>
      <c r="C1021" s="181" t="s">
        <v>1275</v>
      </c>
      <c r="D1021" s="181"/>
      <c r="E1021" s="164">
        <v>360</v>
      </c>
      <c r="F1021" s="165">
        <v>851</v>
      </c>
      <c r="G1021" s="165">
        <v>405</v>
      </c>
      <c r="H1021" s="165">
        <v>446</v>
      </c>
      <c r="I1021" s="162"/>
    </row>
    <row r="1022" spans="2:9" s="158" customFormat="1" ht="10.5" customHeight="1">
      <c r="B1022" s="163"/>
      <c r="C1022" s="181" t="s">
        <v>1276</v>
      </c>
      <c r="D1022" s="181"/>
      <c r="E1022" s="164">
        <v>312</v>
      </c>
      <c r="F1022" s="165">
        <v>746</v>
      </c>
      <c r="G1022" s="165">
        <v>365</v>
      </c>
      <c r="H1022" s="165">
        <v>381</v>
      </c>
      <c r="I1022" s="162"/>
    </row>
    <row r="1023" spans="2:9" s="158" customFormat="1" ht="10.5" customHeight="1">
      <c r="B1023" s="163"/>
      <c r="C1023" s="181" t="s">
        <v>1277</v>
      </c>
      <c r="D1023" s="181"/>
      <c r="E1023" s="164">
        <v>357</v>
      </c>
      <c r="F1023" s="165">
        <v>799</v>
      </c>
      <c r="G1023" s="165">
        <v>374</v>
      </c>
      <c r="H1023" s="165">
        <v>425</v>
      </c>
      <c r="I1023" s="162"/>
    </row>
    <row r="1024" spans="2:9" s="158" customFormat="1" ht="10.5" customHeight="1">
      <c r="B1024" s="163"/>
      <c r="C1024" s="181" t="s">
        <v>1278</v>
      </c>
      <c r="D1024" s="181"/>
      <c r="E1024" s="164">
        <v>187</v>
      </c>
      <c r="F1024" s="165">
        <v>410</v>
      </c>
      <c r="G1024" s="165">
        <v>200</v>
      </c>
      <c r="H1024" s="165">
        <v>210</v>
      </c>
      <c r="I1024" s="162"/>
    </row>
    <row r="1025" spans="1:9" s="158" customFormat="1" ht="10.5" customHeight="1">
      <c r="B1025" s="163"/>
      <c r="C1025" s="181" t="s">
        <v>1279</v>
      </c>
      <c r="D1025" s="181"/>
      <c r="E1025" s="164">
        <v>187</v>
      </c>
      <c r="F1025" s="165">
        <v>421</v>
      </c>
      <c r="G1025" s="165">
        <v>214</v>
      </c>
      <c r="H1025" s="165">
        <v>207</v>
      </c>
      <c r="I1025" s="162"/>
    </row>
    <row r="1026" spans="1:9" s="158" customFormat="1" ht="10.5" customHeight="1">
      <c r="B1026" s="163"/>
      <c r="C1026" s="181" t="s">
        <v>1280</v>
      </c>
      <c r="D1026" s="181"/>
      <c r="E1026" s="164">
        <v>281</v>
      </c>
      <c r="F1026" s="165">
        <v>619</v>
      </c>
      <c r="G1026" s="165">
        <v>311</v>
      </c>
      <c r="H1026" s="165">
        <v>308</v>
      </c>
      <c r="I1026" s="162"/>
    </row>
    <row r="1027" spans="1:9" s="158" customFormat="1" ht="10.5" customHeight="1">
      <c r="B1027" s="163"/>
      <c r="C1027" s="181" t="s">
        <v>1281</v>
      </c>
      <c r="D1027" s="181"/>
      <c r="E1027" s="164">
        <v>47</v>
      </c>
      <c r="F1027" s="165">
        <v>99</v>
      </c>
      <c r="G1027" s="165">
        <v>45</v>
      </c>
      <c r="H1027" s="165">
        <v>54</v>
      </c>
      <c r="I1027" s="162"/>
    </row>
    <row r="1028" spans="1:9" s="158" customFormat="1" ht="10.5" customHeight="1">
      <c r="B1028" s="163"/>
      <c r="C1028" s="181"/>
      <c r="D1028" s="181"/>
      <c r="E1028" s="166"/>
      <c r="F1028" s="167"/>
      <c r="G1028" s="167"/>
      <c r="H1028" s="167"/>
      <c r="I1028" s="162"/>
    </row>
    <row r="1029" spans="1:9" s="158" customFormat="1" ht="10.5" customHeight="1">
      <c r="B1029" s="163"/>
      <c r="C1029" s="181" t="s">
        <v>1282</v>
      </c>
      <c r="D1029" s="181"/>
      <c r="E1029" s="166">
        <f>SUM(E1030:E1066)</f>
        <v>2206</v>
      </c>
      <c r="F1029" s="167">
        <f>SUM(F1030:F1066)</f>
        <v>5247</v>
      </c>
      <c r="G1029" s="167">
        <f>SUM(G1030:G1066)</f>
        <v>2547</v>
      </c>
      <c r="H1029" s="167">
        <f>SUM(H1030:H1066)</f>
        <v>2700</v>
      </c>
      <c r="I1029" s="162"/>
    </row>
    <row r="1030" spans="1:9" s="158" customFormat="1" ht="10.5" customHeight="1">
      <c r="B1030" s="163"/>
      <c r="C1030" s="181" t="s">
        <v>1283</v>
      </c>
      <c r="D1030" s="181"/>
      <c r="E1030" s="164">
        <v>7</v>
      </c>
      <c r="F1030" s="165">
        <v>9</v>
      </c>
      <c r="G1030" s="165">
        <v>5</v>
      </c>
      <c r="H1030" s="165">
        <v>4</v>
      </c>
      <c r="I1030" s="162"/>
    </row>
    <row r="1031" spans="1:9" s="158" customFormat="1" ht="10.5" customHeight="1">
      <c r="B1031" s="163"/>
      <c r="C1031" s="181" t="s">
        <v>1284</v>
      </c>
      <c r="D1031" s="181"/>
      <c r="E1031" s="164">
        <v>91</v>
      </c>
      <c r="F1031" s="165">
        <v>221</v>
      </c>
      <c r="G1031" s="165">
        <v>101</v>
      </c>
      <c r="H1031" s="165">
        <v>120</v>
      </c>
      <c r="I1031" s="162"/>
    </row>
    <row r="1032" spans="1:9" s="158" customFormat="1" ht="10.5" customHeight="1">
      <c r="B1032" s="163"/>
      <c r="C1032" s="181" t="s">
        <v>1285</v>
      </c>
      <c r="D1032" s="181"/>
      <c r="E1032" s="164">
        <v>105</v>
      </c>
      <c r="F1032" s="165">
        <v>238</v>
      </c>
      <c r="G1032" s="165">
        <v>129</v>
      </c>
      <c r="H1032" s="165">
        <v>109</v>
      </c>
      <c r="I1032" s="162"/>
    </row>
    <row r="1033" spans="1:9" s="158" customFormat="1" ht="10.5" customHeight="1">
      <c r="B1033" s="163"/>
      <c r="C1033" s="181" t="s">
        <v>1286</v>
      </c>
      <c r="D1033" s="181"/>
      <c r="E1033" s="164">
        <v>15</v>
      </c>
      <c r="F1033" s="165">
        <v>37</v>
      </c>
      <c r="G1033" s="165">
        <v>15</v>
      </c>
      <c r="H1033" s="165">
        <v>22</v>
      </c>
      <c r="I1033" s="162"/>
    </row>
    <row r="1034" spans="1:9" s="158" customFormat="1" ht="10.5" customHeight="1">
      <c r="A1034" s="184"/>
      <c r="B1034" s="163"/>
      <c r="C1034" s="181" t="s">
        <v>1287</v>
      </c>
      <c r="D1034" s="181"/>
      <c r="E1034" s="164">
        <v>71</v>
      </c>
      <c r="F1034" s="165">
        <v>178</v>
      </c>
      <c r="G1034" s="165">
        <v>84</v>
      </c>
      <c r="H1034" s="165">
        <v>94</v>
      </c>
      <c r="I1034" s="162"/>
    </row>
    <row r="1035" spans="1:9" s="158" customFormat="1" ht="10.5" customHeight="1">
      <c r="B1035" s="163"/>
      <c r="C1035" s="181" t="s">
        <v>1288</v>
      </c>
      <c r="D1035" s="181"/>
      <c r="E1035" s="164">
        <v>16</v>
      </c>
      <c r="F1035" s="165">
        <v>36</v>
      </c>
      <c r="G1035" s="165">
        <v>17</v>
      </c>
      <c r="H1035" s="165">
        <v>19</v>
      </c>
      <c r="I1035" s="162"/>
    </row>
    <row r="1036" spans="1:9" s="158" customFormat="1" ht="10.5" customHeight="1">
      <c r="B1036" s="163"/>
      <c r="C1036" s="181" t="s">
        <v>1289</v>
      </c>
      <c r="D1036" s="181"/>
      <c r="E1036" s="164">
        <v>8</v>
      </c>
      <c r="F1036" s="165">
        <v>17</v>
      </c>
      <c r="G1036" s="165">
        <v>7</v>
      </c>
      <c r="H1036" s="165">
        <v>10</v>
      </c>
      <c r="I1036" s="162"/>
    </row>
    <row r="1037" spans="1:9" s="158" customFormat="1" ht="10.5" customHeight="1">
      <c r="B1037" s="163"/>
      <c r="C1037" s="181" t="s">
        <v>1290</v>
      </c>
      <c r="D1037" s="181"/>
      <c r="E1037" s="164">
        <v>189</v>
      </c>
      <c r="F1037" s="165">
        <v>459</v>
      </c>
      <c r="G1037" s="165">
        <v>233</v>
      </c>
      <c r="H1037" s="165">
        <v>226</v>
      </c>
      <c r="I1037" s="162"/>
    </row>
    <row r="1038" spans="1:9" s="158" customFormat="1" ht="10.5" customHeight="1">
      <c r="B1038" s="163"/>
      <c r="C1038" s="181" t="s">
        <v>1291</v>
      </c>
      <c r="D1038" s="181"/>
      <c r="E1038" s="164">
        <v>25</v>
      </c>
      <c r="F1038" s="165">
        <v>72</v>
      </c>
      <c r="G1038" s="165">
        <v>34</v>
      </c>
      <c r="H1038" s="165">
        <v>38</v>
      </c>
      <c r="I1038" s="162"/>
    </row>
    <row r="1039" spans="1:9" s="158" customFormat="1" ht="10.5" customHeight="1">
      <c r="B1039" s="163"/>
      <c r="C1039" s="181" t="s">
        <v>1292</v>
      </c>
      <c r="D1039" s="181"/>
      <c r="E1039" s="164">
        <v>32</v>
      </c>
      <c r="F1039" s="165">
        <v>46</v>
      </c>
      <c r="G1039" s="165">
        <v>30</v>
      </c>
      <c r="H1039" s="165">
        <v>16</v>
      </c>
      <c r="I1039" s="162"/>
    </row>
    <row r="1040" spans="1:9" s="158" customFormat="1" ht="10.5" customHeight="1">
      <c r="A1040" s="184"/>
      <c r="B1040" s="163"/>
      <c r="C1040" s="181" t="s">
        <v>1293</v>
      </c>
      <c r="D1040" s="181"/>
      <c r="E1040" s="164">
        <v>60</v>
      </c>
      <c r="F1040" s="165">
        <v>148</v>
      </c>
      <c r="G1040" s="165">
        <v>73</v>
      </c>
      <c r="H1040" s="165">
        <v>75</v>
      </c>
      <c r="I1040" s="162"/>
    </row>
    <row r="1041" spans="2:9" s="158" customFormat="1" ht="10.5" customHeight="1">
      <c r="B1041" s="163"/>
      <c r="C1041" s="181" t="s">
        <v>1294</v>
      </c>
      <c r="D1041" s="181"/>
      <c r="E1041" s="164">
        <v>18</v>
      </c>
      <c r="F1041" s="165">
        <v>36</v>
      </c>
      <c r="G1041" s="165">
        <v>21</v>
      </c>
      <c r="H1041" s="165">
        <v>15</v>
      </c>
      <c r="I1041" s="162"/>
    </row>
    <row r="1042" spans="2:9" s="158" customFormat="1" ht="10.5" customHeight="1">
      <c r="B1042" s="163"/>
      <c r="C1042" s="181" t="s">
        <v>1295</v>
      </c>
      <c r="D1042" s="181"/>
      <c r="E1042" s="164"/>
      <c r="F1042" s="165"/>
      <c r="G1042" s="165"/>
      <c r="H1042" s="165"/>
      <c r="I1042" s="162"/>
    </row>
    <row r="1043" spans="2:9" s="158" customFormat="1" ht="10.5" customHeight="1">
      <c r="B1043" s="163"/>
      <c r="C1043" s="181" t="s">
        <v>1296</v>
      </c>
      <c r="D1043" s="181"/>
      <c r="E1043" s="164">
        <v>7</v>
      </c>
      <c r="F1043" s="165">
        <v>12</v>
      </c>
      <c r="G1043" s="165">
        <v>7</v>
      </c>
      <c r="H1043" s="165">
        <v>5</v>
      </c>
      <c r="I1043" s="162"/>
    </row>
    <row r="1044" spans="2:9" s="158" customFormat="1" ht="10.5" customHeight="1">
      <c r="B1044" s="163"/>
      <c r="C1044" s="181" t="s">
        <v>1297</v>
      </c>
      <c r="D1044" s="181"/>
      <c r="E1044" s="164">
        <v>52</v>
      </c>
      <c r="F1044" s="165">
        <v>146</v>
      </c>
      <c r="G1044" s="165">
        <v>59</v>
      </c>
      <c r="H1044" s="165">
        <v>87</v>
      </c>
      <c r="I1044" s="162"/>
    </row>
    <row r="1045" spans="2:9" s="158" customFormat="1" ht="10.5" customHeight="1">
      <c r="B1045" s="163"/>
      <c r="C1045" s="181" t="s">
        <v>1298</v>
      </c>
      <c r="D1045" s="181"/>
      <c r="E1045" s="164">
        <v>19</v>
      </c>
      <c r="F1045" s="165">
        <v>96</v>
      </c>
      <c r="G1045" s="165">
        <v>33</v>
      </c>
      <c r="H1045" s="165">
        <v>63</v>
      </c>
      <c r="I1045" s="162"/>
    </row>
    <row r="1046" spans="2:9" s="158" customFormat="1" ht="10.5" customHeight="1">
      <c r="B1046" s="163"/>
      <c r="C1046" s="181" t="s">
        <v>1299</v>
      </c>
      <c r="D1046" s="181"/>
      <c r="E1046" s="164"/>
      <c r="F1046" s="165"/>
      <c r="G1046" s="165"/>
      <c r="H1046" s="165"/>
      <c r="I1046" s="162"/>
    </row>
    <row r="1047" spans="2:9" s="158" customFormat="1" ht="10.5" customHeight="1">
      <c r="B1047" s="163"/>
      <c r="C1047" s="181" t="s">
        <v>1300</v>
      </c>
      <c r="D1047" s="181"/>
      <c r="E1047" s="164">
        <v>12</v>
      </c>
      <c r="F1047" s="165">
        <v>32</v>
      </c>
      <c r="G1047" s="165">
        <v>14</v>
      </c>
      <c r="H1047" s="165">
        <v>18</v>
      </c>
      <c r="I1047" s="162"/>
    </row>
    <row r="1048" spans="2:9" s="158" customFormat="1" ht="10.5" customHeight="1">
      <c r="B1048" s="163"/>
      <c r="C1048" s="181" t="s">
        <v>1301</v>
      </c>
      <c r="D1048" s="181"/>
      <c r="E1048" s="164">
        <v>14</v>
      </c>
      <c r="F1048" s="165">
        <v>20</v>
      </c>
      <c r="G1048" s="165">
        <v>10</v>
      </c>
      <c r="H1048" s="165">
        <v>10</v>
      </c>
      <c r="I1048" s="162"/>
    </row>
    <row r="1049" spans="2:9" s="158" customFormat="1" ht="10.5" customHeight="1">
      <c r="B1049" s="163"/>
      <c r="C1049" s="181" t="s">
        <v>1302</v>
      </c>
      <c r="D1049" s="181"/>
      <c r="E1049" s="164">
        <v>51</v>
      </c>
      <c r="F1049" s="165">
        <v>105</v>
      </c>
      <c r="G1049" s="165">
        <v>58</v>
      </c>
      <c r="H1049" s="165">
        <v>47</v>
      </c>
      <c r="I1049" s="162"/>
    </row>
    <row r="1050" spans="2:9" s="158" customFormat="1" ht="10.5" customHeight="1">
      <c r="B1050" s="163"/>
      <c r="C1050" s="181" t="s">
        <v>1303</v>
      </c>
      <c r="D1050" s="181"/>
      <c r="E1050" s="164">
        <v>13</v>
      </c>
      <c r="F1050" s="165">
        <v>34</v>
      </c>
      <c r="G1050" s="165">
        <v>17</v>
      </c>
      <c r="H1050" s="165">
        <v>17</v>
      </c>
      <c r="I1050" s="162"/>
    </row>
    <row r="1051" spans="2:9" s="158" customFormat="1" ht="10.5" customHeight="1">
      <c r="B1051" s="163"/>
      <c r="C1051" s="181" t="s">
        <v>1304</v>
      </c>
      <c r="D1051" s="181"/>
      <c r="E1051" s="164">
        <v>81</v>
      </c>
      <c r="F1051" s="165">
        <v>199</v>
      </c>
      <c r="G1051" s="165">
        <v>88</v>
      </c>
      <c r="H1051" s="165">
        <v>111</v>
      </c>
      <c r="I1051" s="162"/>
    </row>
    <row r="1052" spans="2:9" s="158" customFormat="1" ht="10.5" customHeight="1">
      <c r="B1052" s="163"/>
      <c r="C1052" s="181" t="s">
        <v>1305</v>
      </c>
      <c r="D1052" s="181"/>
      <c r="E1052" s="164">
        <v>5</v>
      </c>
      <c r="F1052" s="165">
        <v>17</v>
      </c>
      <c r="G1052" s="165">
        <v>8</v>
      </c>
      <c r="H1052" s="165">
        <v>9</v>
      </c>
      <c r="I1052" s="162"/>
    </row>
    <row r="1053" spans="2:9" s="158" customFormat="1" ht="10.5" customHeight="1">
      <c r="B1053" s="163"/>
      <c r="C1053" s="181" t="s">
        <v>1306</v>
      </c>
      <c r="D1053" s="181"/>
      <c r="E1053" s="164">
        <v>71</v>
      </c>
      <c r="F1053" s="165">
        <v>185</v>
      </c>
      <c r="G1053" s="165">
        <v>91</v>
      </c>
      <c r="H1053" s="165">
        <v>94</v>
      </c>
      <c r="I1053" s="162"/>
    </row>
    <row r="1054" spans="2:9" s="158" customFormat="1" ht="10.5" customHeight="1">
      <c r="B1054" s="163"/>
      <c r="C1054" s="181" t="s">
        <v>1307</v>
      </c>
      <c r="D1054" s="181"/>
      <c r="E1054" s="164">
        <v>83</v>
      </c>
      <c r="F1054" s="165">
        <v>214</v>
      </c>
      <c r="G1054" s="165">
        <v>105</v>
      </c>
      <c r="H1054" s="165">
        <v>109</v>
      </c>
      <c r="I1054" s="162"/>
    </row>
    <row r="1055" spans="2:9" s="158" customFormat="1" ht="10.5" customHeight="1">
      <c r="B1055" s="163"/>
      <c r="C1055" s="181" t="s">
        <v>1308</v>
      </c>
      <c r="D1055" s="181"/>
      <c r="E1055" s="164">
        <v>32</v>
      </c>
      <c r="F1055" s="165">
        <v>75</v>
      </c>
      <c r="G1055" s="165">
        <v>35</v>
      </c>
      <c r="H1055" s="165">
        <v>40</v>
      </c>
      <c r="I1055" s="162"/>
    </row>
    <row r="1056" spans="2:9" s="158" customFormat="1" ht="10.5" customHeight="1">
      <c r="B1056" s="163"/>
      <c r="C1056" s="181" t="s">
        <v>1309</v>
      </c>
      <c r="D1056" s="181"/>
      <c r="E1056" s="164">
        <v>97</v>
      </c>
      <c r="F1056" s="165">
        <v>217</v>
      </c>
      <c r="G1056" s="165">
        <v>107</v>
      </c>
      <c r="H1056" s="165">
        <v>110</v>
      </c>
      <c r="I1056" s="162"/>
    </row>
    <row r="1057" spans="2:9" s="158" customFormat="1" ht="10.5" customHeight="1">
      <c r="B1057" s="163"/>
      <c r="C1057" s="181" t="s">
        <v>1310</v>
      </c>
      <c r="D1057" s="181"/>
      <c r="E1057" s="164"/>
      <c r="F1057" s="165"/>
      <c r="G1057" s="165"/>
      <c r="H1057" s="165"/>
      <c r="I1057" s="162"/>
    </row>
    <row r="1058" spans="2:9" s="158" customFormat="1" ht="10.5" customHeight="1">
      <c r="B1058" s="163"/>
      <c r="C1058" s="181" t="s">
        <v>1311</v>
      </c>
      <c r="D1058" s="181"/>
      <c r="E1058" s="164">
        <v>88</v>
      </c>
      <c r="F1058" s="165">
        <v>153</v>
      </c>
      <c r="G1058" s="165">
        <v>78</v>
      </c>
      <c r="H1058" s="165">
        <v>75</v>
      </c>
      <c r="I1058" s="162"/>
    </row>
    <row r="1059" spans="2:9" s="158" customFormat="1" ht="10.5" customHeight="1">
      <c r="B1059" s="163"/>
      <c r="C1059" s="181" t="s">
        <v>1312</v>
      </c>
      <c r="D1059" s="181"/>
      <c r="E1059" s="164">
        <v>24</v>
      </c>
      <c r="F1059" s="165">
        <v>47</v>
      </c>
      <c r="G1059" s="165">
        <v>17</v>
      </c>
      <c r="H1059" s="165">
        <v>30</v>
      </c>
      <c r="I1059" s="162"/>
    </row>
    <row r="1060" spans="2:9" s="158" customFormat="1" ht="10.5" customHeight="1">
      <c r="B1060" s="163"/>
      <c r="C1060" s="181" t="s">
        <v>1313</v>
      </c>
      <c r="D1060" s="181"/>
      <c r="E1060" s="164">
        <v>23</v>
      </c>
      <c r="F1060" s="165">
        <v>64</v>
      </c>
      <c r="G1060" s="165">
        <v>27</v>
      </c>
      <c r="H1060" s="165">
        <v>37</v>
      </c>
      <c r="I1060" s="162"/>
    </row>
    <row r="1061" spans="2:9" s="158" customFormat="1" ht="10.5" customHeight="1">
      <c r="B1061" s="163"/>
      <c r="C1061" s="181" t="s">
        <v>1314</v>
      </c>
      <c r="D1061" s="181"/>
      <c r="E1061" s="164">
        <v>48</v>
      </c>
      <c r="F1061" s="165">
        <v>116</v>
      </c>
      <c r="G1061" s="165">
        <v>62</v>
      </c>
      <c r="H1061" s="165">
        <v>54</v>
      </c>
      <c r="I1061" s="162"/>
    </row>
    <row r="1062" spans="2:9" s="158" customFormat="1" ht="10.5" customHeight="1">
      <c r="B1062" s="163"/>
      <c r="C1062" s="181" t="s">
        <v>1315</v>
      </c>
      <c r="D1062" s="181"/>
      <c r="E1062" s="164">
        <v>26</v>
      </c>
      <c r="F1062" s="165">
        <v>66</v>
      </c>
      <c r="G1062" s="165">
        <v>37</v>
      </c>
      <c r="H1062" s="165">
        <v>29</v>
      </c>
      <c r="I1062" s="162"/>
    </row>
    <row r="1063" spans="2:9" s="158" customFormat="1" ht="10.5" customHeight="1">
      <c r="B1063" s="163"/>
      <c r="C1063" s="181" t="s">
        <v>1316</v>
      </c>
      <c r="D1063" s="181"/>
      <c r="E1063" s="164">
        <v>277</v>
      </c>
      <c r="F1063" s="165">
        <v>628</v>
      </c>
      <c r="G1063" s="165">
        <v>308</v>
      </c>
      <c r="H1063" s="165">
        <v>320</v>
      </c>
      <c r="I1063" s="162"/>
    </row>
    <row r="1064" spans="2:9" s="158" customFormat="1" ht="10.5" customHeight="1">
      <c r="B1064" s="163"/>
      <c r="C1064" s="181" t="s">
        <v>1317</v>
      </c>
      <c r="D1064" s="181"/>
      <c r="E1064" s="164">
        <v>181</v>
      </c>
      <c r="F1064" s="165">
        <v>397</v>
      </c>
      <c r="G1064" s="165">
        <v>188</v>
      </c>
      <c r="H1064" s="165">
        <v>209</v>
      </c>
      <c r="I1064" s="162"/>
    </row>
    <row r="1065" spans="2:9" s="158" customFormat="1" ht="10.5" customHeight="1">
      <c r="B1065" s="163"/>
      <c r="C1065" s="181" t="s">
        <v>1318</v>
      </c>
      <c r="D1065" s="181"/>
      <c r="E1065" s="164">
        <v>227</v>
      </c>
      <c r="F1065" s="165">
        <v>604</v>
      </c>
      <c r="G1065" s="165">
        <v>294</v>
      </c>
      <c r="H1065" s="165">
        <v>310</v>
      </c>
      <c r="I1065" s="162"/>
    </row>
    <row r="1066" spans="2:9" s="158" customFormat="1" ht="10.5" customHeight="1">
      <c r="B1066" s="163"/>
      <c r="C1066" s="181" t="s">
        <v>1319</v>
      </c>
      <c r="D1066" s="181"/>
      <c r="E1066" s="164">
        <v>138</v>
      </c>
      <c r="F1066" s="165">
        <v>323</v>
      </c>
      <c r="G1066" s="165">
        <v>155</v>
      </c>
      <c r="H1066" s="165">
        <v>168</v>
      </c>
      <c r="I1066" s="162"/>
    </row>
    <row r="1067" spans="2:9" s="158" customFormat="1" ht="10.5" customHeight="1">
      <c r="B1067" s="163"/>
      <c r="C1067" s="181"/>
      <c r="D1067" s="181"/>
      <c r="E1067" s="166"/>
      <c r="F1067" s="167"/>
      <c r="G1067" s="167"/>
      <c r="H1067" s="167"/>
      <c r="I1067" s="162"/>
    </row>
    <row r="1068" spans="2:9" s="158" customFormat="1" ht="10.5" customHeight="1">
      <c r="B1068" s="163"/>
      <c r="C1068" s="181" t="s">
        <v>1320</v>
      </c>
      <c r="D1068" s="181"/>
      <c r="E1068" s="166">
        <f>SUM(E1069:E1078)</f>
        <v>363</v>
      </c>
      <c r="F1068" s="167">
        <f>SUM(F1069:F1078)</f>
        <v>735</v>
      </c>
      <c r="G1068" s="167">
        <f>SUM(G1069:G1078)</f>
        <v>373</v>
      </c>
      <c r="H1068" s="167">
        <f>SUM(H1069:H1078)</f>
        <v>362</v>
      </c>
      <c r="I1068" s="162"/>
    </row>
    <row r="1069" spans="2:9" s="158" customFormat="1" ht="10.5" customHeight="1">
      <c r="B1069" s="163"/>
      <c r="C1069" s="181" t="s">
        <v>1321</v>
      </c>
      <c r="D1069" s="181"/>
      <c r="E1069" s="164">
        <v>5</v>
      </c>
      <c r="F1069" s="165">
        <v>9</v>
      </c>
      <c r="G1069" s="165">
        <v>5</v>
      </c>
      <c r="H1069" s="165">
        <v>4</v>
      </c>
      <c r="I1069" s="162"/>
    </row>
    <row r="1070" spans="2:9" s="158" customFormat="1" ht="10.5" customHeight="1">
      <c r="B1070" s="169"/>
      <c r="C1070" s="182" t="s">
        <v>1322</v>
      </c>
      <c r="D1070" s="182"/>
      <c r="E1070" s="170">
        <v>7</v>
      </c>
      <c r="F1070" s="171">
        <v>10</v>
      </c>
      <c r="G1070" s="171">
        <v>5</v>
      </c>
      <c r="H1070" s="171">
        <v>5</v>
      </c>
      <c r="I1070" s="162"/>
    </row>
    <row r="1071" spans="2:9" s="158" customFormat="1" ht="10.5" customHeight="1">
      <c r="B1071" s="163"/>
      <c r="C1071" s="181" t="s">
        <v>1323</v>
      </c>
      <c r="D1071" s="181"/>
      <c r="E1071" s="164">
        <v>51</v>
      </c>
      <c r="F1071" s="165">
        <v>73</v>
      </c>
      <c r="G1071" s="165">
        <v>28</v>
      </c>
      <c r="H1071" s="165">
        <v>45</v>
      </c>
      <c r="I1071" s="162"/>
    </row>
    <row r="1072" spans="2:9" s="158" customFormat="1" ht="10.5" customHeight="1">
      <c r="B1072" s="163"/>
      <c r="C1072" s="181" t="s">
        <v>1324</v>
      </c>
      <c r="D1072" s="181"/>
      <c r="E1072" s="164">
        <v>9</v>
      </c>
      <c r="F1072" s="165">
        <v>22</v>
      </c>
      <c r="G1072" s="165">
        <v>12</v>
      </c>
      <c r="H1072" s="165">
        <v>10</v>
      </c>
      <c r="I1072" s="162"/>
    </row>
    <row r="1073" spans="2:9" s="158" customFormat="1" ht="10.5" customHeight="1">
      <c r="B1073" s="163"/>
      <c r="C1073" s="181" t="s">
        <v>1325</v>
      </c>
      <c r="D1073" s="181"/>
      <c r="E1073" s="164">
        <v>20</v>
      </c>
      <c r="F1073" s="165">
        <v>46</v>
      </c>
      <c r="G1073" s="165">
        <v>26</v>
      </c>
      <c r="H1073" s="165">
        <v>20</v>
      </c>
      <c r="I1073" s="162"/>
    </row>
    <row r="1074" spans="2:9" s="158" customFormat="1" ht="10.5" customHeight="1">
      <c r="B1074" s="163"/>
      <c r="C1074" s="181" t="s">
        <v>1326</v>
      </c>
      <c r="D1074" s="181"/>
      <c r="E1074" s="164">
        <v>39</v>
      </c>
      <c r="F1074" s="165">
        <v>94</v>
      </c>
      <c r="G1074" s="165">
        <v>48</v>
      </c>
      <c r="H1074" s="165">
        <v>46</v>
      </c>
      <c r="I1074" s="162"/>
    </row>
    <row r="1075" spans="2:9" s="158" customFormat="1" ht="10.5" customHeight="1">
      <c r="B1075" s="163"/>
      <c r="C1075" s="181" t="s">
        <v>1327</v>
      </c>
      <c r="D1075" s="181"/>
      <c r="E1075" s="164">
        <v>140</v>
      </c>
      <c r="F1075" s="165">
        <v>307</v>
      </c>
      <c r="G1075" s="165">
        <v>164</v>
      </c>
      <c r="H1075" s="165">
        <v>143</v>
      </c>
      <c r="I1075" s="162"/>
    </row>
    <row r="1076" spans="2:9" s="158" customFormat="1" ht="10.5" customHeight="1">
      <c r="B1076" s="163"/>
      <c r="C1076" s="181" t="s">
        <v>1328</v>
      </c>
      <c r="D1076" s="181"/>
      <c r="E1076" s="164">
        <v>6</v>
      </c>
      <c r="F1076" s="165">
        <v>12</v>
      </c>
      <c r="G1076" s="165">
        <v>6</v>
      </c>
      <c r="H1076" s="165">
        <v>6</v>
      </c>
      <c r="I1076" s="162"/>
    </row>
    <row r="1077" spans="2:9" s="158" customFormat="1" ht="10.5" customHeight="1">
      <c r="B1077" s="163"/>
      <c r="C1077" s="181" t="s">
        <v>1329</v>
      </c>
      <c r="D1077" s="181"/>
      <c r="E1077" s="164">
        <v>77</v>
      </c>
      <c r="F1077" s="165">
        <v>147</v>
      </c>
      <c r="G1077" s="165">
        <v>72</v>
      </c>
      <c r="H1077" s="165">
        <v>75</v>
      </c>
      <c r="I1077" s="162"/>
    </row>
    <row r="1078" spans="2:9" s="158" customFormat="1" ht="10.5" customHeight="1">
      <c r="B1078" s="163"/>
      <c r="C1078" s="181" t="s">
        <v>1330</v>
      </c>
      <c r="D1078" s="181"/>
      <c r="E1078" s="164">
        <v>9</v>
      </c>
      <c r="F1078" s="165">
        <v>15</v>
      </c>
      <c r="G1078" s="165">
        <v>7</v>
      </c>
      <c r="H1078" s="165">
        <v>8</v>
      </c>
      <c r="I1078" s="162"/>
    </row>
    <row r="1079" spans="2:9" s="158" customFormat="1" ht="10.5" customHeight="1">
      <c r="B1079" s="163"/>
      <c r="C1079" s="181"/>
      <c r="D1079" s="181"/>
      <c r="E1079" s="166"/>
      <c r="F1079" s="167"/>
      <c r="G1079" s="167"/>
      <c r="H1079" s="167"/>
      <c r="I1079" s="162"/>
    </row>
    <row r="1080" spans="2:9" s="158" customFormat="1" ht="10.5" customHeight="1">
      <c r="B1080" s="163"/>
      <c r="C1080" s="181" t="s">
        <v>1331</v>
      </c>
      <c r="D1080" s="181"/>
      <c r="E1080" s="166">
        <f>SUM(E1081:E1112)</f>
        <v>3058</v>
      </c>
      <c r="F1080" s="167">
        <f>SUM(F1081:F1112)</f>
        <v>7115</v>
      </c>
      <c r="G1080" s="167">
        <f>SUM(G1081:G1112)</f>
        <v>3478</v>
      </c>
      <c r="H1080" s="167">
        <f>SUM(H1081:H1112)</f>
        <v>3637</v>
      </c>
      <c r="I1080" s="162"/>
    </row>
    <row r="1081" spans="2:9" s="158" customFormat="1" ht="10.5" customHeight="1">
      <c r="B1081" s="163"/>
      <c r="C1081" s="181" t="s">
        <v>1332</v>
      </c>
      <c r="D1081" s="181"/>
      <c r="E1081" s="164">
        <v>145</v>
      </c>
      <c r="F1081" s="165">
        <v>380</v>
      </c>
      <c r="G1081" s="165">
        <v>183</v>
      </c>
      <c r="H1081" s="165">
        <v>197</v>
      </c>
      <c r="I1081" s="162"/>
    </row>
    <row r="1082" spans="2:9" s="158" customFormat="1" ht="10.5" customHeight="1">
      <c r="B1082" s="163"/>
      <c r="C1082" s="181" t="s">
        <v>1333</v>
      </c>
      <c r="D1082" s="181"/>
      <c r="E1082" s="164">
        <v>9</v>
      </c>
      <c r="F1082" s="165">
        <v>30</v>
      </c>
      <c r="G1082" s="165">
        <v>17</v>
      </c>
      <c r="H1082" s="165">
        <v>13</v>
      </c>
      <c r="I1082" s="162"/>
    </row>
    <row r="1083" spans="2:9" s="158" customFormat="1" ht="10.5" customHeight="1">
      <c r="B1083" s="163"/>
      <c r="C1083" s="181" t="s">
        <v>1334</v>
      </c>
      <c r="D1083" s="181"/>
      <c r="E1083" s="164">
        <v>28</v>
      </c>
      <c r="F1083" s="165">
        <v>86</v>
      </c>
      <c r="G1083" s="165">
        <v>42</v>
      </c>
      <c r="H1083" s="165">
        <v>44</v>
      </c>
      <c r="I1083" s="162"/>
    </row>
    <row r="1084" spans="2:9" s="158" customFormat="1" ht="10.5" customHeight="1">
      <c r="B1084" s="163"/>
      <c r="C1084" s="181" t="s">
        <v>1335</v>
      </c>
      <c r="D1084" s="181"/>
      <c r="E1084" s="164">
        <v>37</v>
      </c>
      <c r="F1084" s="165">
        <v>131</v>
      </c>
      <c r="G1084" s="165">
        <v>61</v>
      </c>
      <c r="H1084" s="165">
        <v>70</v>
      </c>
      <c r="I1084" s="162"/>
    </row>
    <row r="1085" spans="2:9" s="158" customFormat="1" ht="10.5" customHeight="1">
      <c r="B1085" s="163"/>
      <c r="C1085" s="181" t="s">
        <v>1336</v>
      </c>
      <c r="D1085" s="181"/>
      <c r="E1085" s="164">
        <v>55</v>
      </c>
      <c r="F1085" s="165">
        <v>105</v>
      </c>
      <c r="G1085" s="165">
        <v>56</v>
      </c>
      <c r="H1085" s="165">
        <v>49</v>
      </c>
      <c r="I1085" s="162"/>
    </row>
    <row r="1086" spans="2:9" s="158" customFormat="1" ht="10.5" customHeight="1">
      <c r="B1086" s="163"/>
      <c r="C1086" s="181" t="s">
        <v>1337</v>
      </c>
      <c r="D1086" s="181"/>
      <c r="E1086" s="164">
        <v>7</v>
      </c>
      <c r="F1086" s="165">
        <v>25</v>
      </c>
      <c r="G1086" s="165">
        <v>9</v>
      </c>
      <c r="H1086" s="165">
        <v>16</v>
      </c>
      <c r="I1086" s="162"/>
    </row>
    <row r="1087" spans="2:9" s="158" customFormat="1" ht="10.5" customHeight="1">
      <c r="B1087" s="163"/>
      <c r="C1087" s="181" t="s">
        <v>1338</v>
      </c>
      <c r="D1087" s="181"/>
      <c r="E1087" s="164">
        <v>46</v>
      </c>
      <c r="F1087" s="165">
        <v>107</v>
      </c>
      <c r="G1087" s="165">
        <v>61</v>
      </c>
      <c r="H1087" s="165">
        <v>46</v>
      </c>
      <c r="I1087" s="162"/>
    </row>
    <row r="1088" spans="2:9" s="158" customFormat="1" ht="10.5" customHeight="1">
      <c r="B1088" s="163"/>
      <c r="C1088" s="181" t="s">
        <v>1339</v>
      </c>
      <c r="D1088" s="181"/>
      <c r="E1088" s="164">
        <v>31</v>
      </c>
      <c r="F1088" s="165">
        <v>86</v>
      </c>
      <c r="G1088" s="165">
        <v>43</v>
      </c>
      <c r="H1088" s="165">
        <v>43</v>
      </c>
      <c r="I1088" s="162"/>
    </row>
    <row r="1089" spans="2:9" s="158" customFormat="1" ht="10.5" customHeight="1">
      <c r="B1089" s="163"/>
      <c r="C1089" s="181" t="s">
        <v>1340</v>
      </c>
      <c r="D1089" s="181"/>
      <c r="E1089" s="164">
        <v>30</v>
      </c>
      <c r="F1089" s="165">
        <v>41</v>
      </c>
      <c r="G1089" s="165">
        <v>28</v>
      </c>
      <c r="H1089" s="165">
        <v>13</v>
      </c>
      <c r="I1089" s="162"/>
    </row>
    <row r="1090" spans="2:9" s="158" customFormat="1" ht="10.5" customHeight="1">
      <c r="B1090" s="163"/>
      <c r="C1090" s="181" t="s">
        <v>1341</v>
      </c>
      <c r="D1090" s="181"/>
      <c r="E1090" s="164">
        <v>16</v>
      </c>
      <c r="F1090" s="165">
        <v>31</v>
      </c>
      <c r="G1090" s="165">
        <v>16</v>
      </c>
      <c r="H1090" s="165">
        <v>15</v>
      </c>
      <c r="I1090" s="162"/>
    </row>
    <row r="1091" spans="2:9" s="158" customFormat="1" ht="10.5" customHeight="1">
      <c r="B1091" s="163"/>
      <c r="C1091" s="181" t="s">
        <v>1342</v>
      </c>
      <c r="D1091" s="181"/>
      <c r="E1091" s="164">
        <v>70</v>
      </c>
      <c r="F1091" s="165">
        <v>146</v>
      </c>
      <c r="G1091" s="165">
        <v>69</v>
      </c>
      <c r="H1091" s="165">
        <v>77</v>
      </c>
      <c r="I1091" s="162"/>
    </row>
    <row r="1092" spans="2:9" s="158" customFormat="1" ht="10.5" customHeight="1">
      <c r="B1092" s="163"/>
      <c r="C1092" s="181" t="s">
        <v>1343</v>
      </c>
      <c r="D1092" s="181"/>
      <c r="E1092" s="164">
        <v>250</v>
      </c>
      <c r="F1092" s="165">
        <v>617</v>
      </c>
      <c r="G1092" s="165">
        <v>268</v>
      </c>
      <c r="H1092" s="165">
        <v>349</v>
      </c>
      <c r="I1092" s="162"/>
    </row>
    <row r="1093" spans="2:9" s="158" customFormat="1" ht="10.5" customHeight="1">
      <c r="B1093" s="163"/>
      <c r="C1093" s="181" t="s">
        <v>1344</v>
      </c>
      <c r="D1093" s="181"/>
      <c r="E1093" s="164">
        <v>64</v>
      </c>
      <c r="F1093" s="165">
        <v>136</v>
      </c>
      <c r="G1093" s="165">
        <v>68</v>
      </c>
      <c r="H1093" s="165">
        <v>68</v>
      </c>
      <c r="I1093" s="162"/>
    </row>
    <row r="1094" spans="2:9" s="158" customFormat="1" ht="10.5" customHeight="1">
      <c r="B1094" s="163"/>
      <c r="C1094" s="181" t="s">
        <v>1345</v>
      </c>
      <c r="D1094" s="181"/>
      <c r="E1094" s="164">
        <v>121</v>
      </c>
      <c r="F1094" s="165">
        <v>272</v>
      </c>
      <c r="G1094" s="165">
        <v>143</v>
      </c>
      <c r="H1094" s="165">
        <v>129</v>
      </c>
      <c r="I1094" s="162"/>
    </row>
    <row r="1095" spans="2:9" s="158" customFormat="1" ht="10.5" customHeight="1">
      <c r="B1095" s="163"/>
      <c r="C1095" s="181" t="s">
        <v>1346</v>
      </c>
      <c r="D1095" s="181"/>
      <c r="E1095" s="164">
        <v>106</v>
      </c>
      <c r="F1095" s="165">
        <v>270</v>
      </c>
      <c r="G1095" s="165">
        <v>126</v>
      </c>
      <c r="H1095" s="165">
        <v>144</v>
      </c>
      <c r="I1095" s="162"/>
    </row>
    <row r="1096" spans="2:9" s="158" customFormat="1" ht="10.5" customHeight="1">
      <c r="B1096" s="163"/>
      <c r="C1096" s="181" t="s">
        <v>1347</v>
      </c>
      <c r="D1096" s="181"/>
      <c r="E1096" s="164">
        <v>81</v>
      </c>
      <c r="F1096" s="165">
        <v>190</v>
      </c>
      <c r="G1096" s="165">
        <v>94</v>
      </c>
      <c r="H1096" s="165">
        <v>96</v>
      </c>
      <c r="I1096" s="162"/>
    </row>
    <row r="1097" spans="2:9" s="158" customFormat="1" ht="10.5" customHeight="1">
      <c r="B1097" s="163"/>
      <c r="C1097" s="181" t="s">
        <v>1348</v>
      </c>
      <c r="D1097" s="181"/>
      <c r="E1097" s="164">
        <v>115</v>
      </c>
      <c r="F1097" s="165">
        <v>298</v>
      </c>
      <c r="G1097" s="165">
        <v>149</v>
      </c>
      <c r="H1097" s="165">
        <v>149</v>
      </c>
      <c r="I1097" s="162"/>
    </row>
    <row r="1098" spans="2:9" s="158" customFormat="1" ht="10.5" customHeight="1">
      <c r="B1098" s="163"/>
      <c r="C1098" s="181" t="s">
        <v>1349</v>
      </c>
      <c r="D1098" s="181"/>
      <c r="E1098" s="164">
        <v>92</v>
      </c>
      <c r="F1098" s="165">
        <v>205</v>
      </c>
      <c r="G1098" s="165">
        <v>103</v>
      </c>
      <c r="H1098" s="165">
        <v>102</v>
      </c>
      <c r="I1098" s="162"/>
    </row>
    <row r="1099" spans="2:9" s="158" customFormat="1" ht="10.5" customHeight="1">
      <c r="B1099" s="163"/>
      <c r="C1099" s="181" t="s">
        <v>1350</v>
      </c>
      <c r="D1099" s="181"/>
      <c r="E1099" s="164">
        <v>93</v>
      </c>
      <c r="F1099" s="165">
        <v>225</v>
      </c>
      <c r="G1099" s="165">
        <v>114</v>
      </c>
      <c r="H1099" s="165">
        <v>111</v>
      </c>
      <c r="I1099" s="162"/>
    </row>
    <row r="1100" spans="2:9" s="158" customFormat="1" ht="10.5" customHeight="1">
      <c r="B1100" s="163"/>
      <c r="C1100" s="181" t="s">
        <v>1351</v>
      </c>
      <c r="D1100" s="181"/>
      <c r="E1100" s="164">
        <v>49</v>
      </c>
      <c r="F1100" s="165">
        <v>106</v>
      </c>
      <c r="G1100" s="165">
        <v>54</v>
      </c>
      <c r="H1100" s="165">
        <v>52</v>
      </c>
      <c r="I1100" s="162"/>
    </row>
    <row r="1101" spans="2:9" s="158" customFormat="1" ht="10.5" customHeight="1">
      <c r="B1101" s="163"/>
      <c r="C1101" s="181" t="s">
        <v>1352</v>
      </c>
      <c r="D1101" s="181"/>
      <c r="E1101" s="164">
        <v>252</v>
      </c>
      <c r="F1101" s="165">
        <v>620</v>
      </c>
      <c r="G1101" s="165">
        <v>291</v>
      </c>
      <c r="H1101" s="165">
        <v>329</v>
      </c>
      <c r="I1101" s="162"/>
    </row>
    <row r="1102" spans="2:9" s="158" customFormat="1" ht="10.5" customHeight="1">
      <c r="B1102" s="163"/>
      <c r="C1102" s="181" t="s">
        <v>1353</v>
      </c>
      <c r="D1102" s="181"/>
      <c r="E1102" s="164">
        <v>258</v>
      </c>
      <c r="F1102" s="165">
        <v>522</v>
      </c>
      <c r="G1102" s="165">
        <v>256</v>
      </c>
      <c r="H1102" s="165">
        <v>266</v>
      </c>
      <c r="I1102" s="162"/>
    </row>
    <row r="1103" spans="2:9" s="158" customFormat="1" ht="10.5" customHeight="1">
      <c r="B1103" s="163"/>
      <c r="C1103" s="181" t="s">
        <v>1354</v>
      </c>
      <c r="D1103" s="181"/>
      <c r="E1103" s="164">
        <v>74</v>
      </c>
      <c r="F1103" s="165">
        <v>185</v>
      </c>
      <c r="G1103" s="165">
        <v>88</v>
      </c>
      <c r="H1103" s="165">
        <v>97</v>
      </c>
      <c r="I1103" s="162"/>
    </row>
    <row r="1104" spans="2:9" s="158" customFormat="1" ht="10.5" customHeight="1">
      <c r="B1104" s="163"/>
      <c r="C1104" s="181" t="s">
        <v>1355</v>
      </c>
      <c r="D1104" s="181"/>
      <c r="E1104" s="164">
        <v>89</v>
      </c>
      <c r="F1104" s="165">
        <v>195</v>
      </c>
      <c r="G1104" s="165">
        <v>90</v>
      </c>
      <c r="H1104" s="165">
        <v>105</v>
      </c>
      <c r="I1104" s="162"/>
    </row>
    <row r="1105" spans="2:9" s="158" customFormat="1" ht="10.5" customHeight="1">
      <c r="B1105" s="163"/>
      <c r="C1105" s="181" t="s">
        <v>1356</v>
      </c>
      <c r="D1105" s="181"/>
      <c r="E1105" s="164">
        <v>39</v>
      </c>
      <c r="F1105" s="165">
        <v>91</v>
      </c>
      <c r="G1105" s="165">
        <v>49</v>
      </c>
      <c r="H1105" s="165">
        <v>42</v>
      </c>
      <c r="I1105" s="162"/>
    </row>
    <row r="1106" spans="2:9" s="158" customFormat="1" ht="10.5" customHeight="1">
      <c r="B1106" s="163"/>
      <c r="C1106" s="181" t="s">
        <v>1357</v>
      </c>
      <c r="D1106" s="181"/>
      <c r="E1106" s="164">
        <v>253</v>
      </c>
      <c r="F1106" s="165">
        <v>450</v>
      </c>
      <c r="G1106" s="165">
        <v>262</v>
      </c>
      <c r="H1106" s="165">
        <v>188</v>
      </c>
      <c r="I1106" s="162"/>
    </row>
    <row r="1107" spans="2:9" s="158" customFormat="1" ht="10.5" customHeight="1">
      <c r="B1107" s="163"/>
      <c r="C1107" s="181" t="s">
        <v>1358</v>
      </c>
      <c r="D1107" s="181"/>
      <c r="E1107" s="164">
        <v>229</v>
      </c>
      <c r="F1107" s="165">
        <v>557</v>
      </c>
      <c r="G1107" s="165">
        <v>261</v>
      </c>
      <c r="H1107" s="165">
        <v>296</v>
      </c>
      <c r="I1107" s="162"/>
    </row>
    <row r="1108" spans="2:9" s="158" customFormat="1" ht="10.5" customHeight="1">
      <c r="B1108" s="163"/>
      <c r="C1108" s="181" t="s">
        <v>1359</v>
      </c>
      <c r="D1108" s="181"/>
      <c r="E1108" s="164">
        <v>94</v>
      </c>
      <c r="F1108" s="165">
        <v>308</v>
      </c>
      <c r="G1108" s="165">
        <v>131</v>
      </c>
      <c r="H1108" s="165">
        <v>177</v>
      </c>
      <c r="I1108" s="162"/>
    </row>
    <row r="1109" spans="2:9" s="158" customFormat="1" ht="10.5" customHeight="1">
      <c r="B1109" s="163"/>
      <c r="C1109" s="181" t="s">
        <v>1360</v>
      </c>
      <c r="D1109" s="181"/>
      <c r="E1109" s="164">
        <v>17</v>
      </c>
      <c r="F1109" s="165">
        <v>25</v>
      </c>
      <c r="G1109" s="165">
        <v>11</v>
      </c>
      <c r="H1109" s="165">
        <v>14</v>
      </c>
      <c r="I1109" s="162"/>
    </row>
    <row r="1110" spans="2:9" s="158" customFormat="1" ht="10.5" customHeight="1">
      <c r="B1110" s="163"/>
      <c r="C1110" s="181" t="s">
        <v>1361</v>
      </c>
      <c r="D1110" s="181"/>
      <c r="E1110" s="164">
        <v>13</v>
      </c>
      <c r="F1110" s="165">
        <v>18</v>
      </c>
      <c r="G1110" s="165">
        <v>13</v>
      </c>
      <c r="H1110" s="165">
        <v>5</v>
      </c>
      <c r="I1110" s="162"/>
    </row>
    <row r="1111" spans="2:9" s="158" customFormat="1" ht="10.5" customHeight="1">
      <c r="B1111" s="163"/>
      <c r="C1111" s="181" t="s">
        <v>1362</v>
      </c>
      <c r="D1111" s="181"/>
      <c r="E1111" s="164">
        <v>86</v>
      </c>
      <c r="F1111" s="165">
        <v>201</v>
      </c>
      <c r="G1111" s="165">
        <v>97</v>
      </c>
      <c r="H1111" s="165">
        <v>104</v>
      </c>
      <c r="I1111" s="162"/>
    </row>
    <row r="1112" spans="2:9" s="158" customFormat="1" ht="10.5" customHeight="1">
      <c r="B1112" s="163"/>
      <c r="C1112" s="181" t="s">
        <v>1363</v>
      </c>
      <c r="D1112" s="181"/>
      <c r="E1112" s="164">
        <v>209</v>
      </c>
      <c r="F1112" s="165">
        <v>456</v>
      </c>
      <c r="G1112" s="165">
        <v>225</v>
      </c>
      <c r="H1112" s="165">
        <v>231</v>
      </c>
      <c r="I1112" s="162"/>
    </row>
    <row r="1113" spans="2:9" s="158" customFormat="1" ht="10.5" customHeight="1">
      <c r="B1113" s="163"/>
      <c r="C1113" s="181"/>
      <c r="D1113" s="181"/>
      <c r="E1113" s="166"/>
      <c r="F1113" s="167"/>
      <c r="G1113" s="167"/>
      <c r="H1113" s="167"/>
      <c r="I1113" s="162"/>
    </row>
    <row r="1114" spans="2:9" s="158" customFormat="1" ht="10.5" customHeight="1">
      <c r="B1114" s="163"/>
      <c r="C1114" s="181" t="s">
        <v>1364</v>
      </c>
      <c r="D1114" s="181"/>
      <c r="E1114" s="166">
        <f>SUM(E1115:E1120)</f>
        <v>210</v>
      </c>
      <c r="F1114" s="167">
        <f>SUM(F1115:F1120)</f>
        <v>490</v>
      </c>
      <c r="G1114" s="167">
        <f>SUM(G1115:G1120)</f>
        <v>236</v>
      </c>
      <c r="H1114" s="167">
        <f>SUM(H1115:H1120)</f>
        <v>254</v>
      </c>
      <c r="I1114" s="162"/>
    </row>
    <row r="1115" spans="2:9" s="158" customFormat="1" ht="10.5" customHeight="1">
      <c r="B1115" s="163"/>
      <c r="C1115" s="181" t="s">
        <v>1365</v>
      </c>
      <c r="D1115" s="181"/>
      <c r="E1115" s="164">
        <v>19</v>
      </c>
      <c r="F1115" s="165">
        <v>46</v>
      </c>
      <c r="G1115" s="165">
        <v>23</v>
      </c>
      <c r="H1115" s="165">
        <v>23</v>
      </c>
      <c r="I1115" s="162"/>
    </row>
    <row r="1116" spans="2:9" s="158" customFormat="1" ht="10.5" customHeight="1">
      <c r="B1116" s="163"/>
      <c r="C1116" s="181" t="s">
        <v>1366</v>
      </c>
      <c r="D1116" s="181"/>
      <c r="E1116" s="164">
        <v>60</v>
      </c>
      <c r="F1116" s="165">
        <v>126</v>
      </c>
      <c r="G1116" s="165">
        <v>58</v>
      </c>
      <c r="H1116" s="165">
        <v>68</v>
      </c>
      <c r="I1116" s="162"/>
    </row>
    <row r="1117" spans="2:9" s="158" customFormat="1" ht="10.5" customHeight="1">
      <c r="B1117" s="163"/>
      <c r="C1117" s="181" t="s">
        <v>1367</v>
      </c>
      <c r="D1117" s="181"/>
      <c r="E1117" s="164">
        <v>31</v>
      </c>
      <c r="F1117" s="165">
        <v>45</v>
      </c>
      <c r="G1117" s="165">
        <v>22</v>
      </c>
      <c r="H1117" s="165">
        <v>23</v>
      </c>
      <c r="I1117" s="162"/>
    </row>
    <row r="1118" spans="2:9" s="158" customFormat="1" ht="10.5" customHeight="1">
      <c r="B1118" s="163"/>
      <c r="C1118" s="181" t="s">
        <v>1368</v>
      </c>
      <c r="D1118" s="181"/>
      <c r="E1118" s="164">
        <v>38</v>
      </c>
      <c r="F1118" s="165">
        <v>125</v>
      </c>
      <c r="G1118" s="165">
        <v>62</v>
      </c>
      <c r="H1118" s="165">
        <v>63</v>
      </c>
      <c r="I1118" s="162"/>
    </row>
    <row r="1119" spans="2:9" s="158" customFormat="1" ht="10.5" customHeight="1">
      <c r="B1119" s="163"/>
      <c r="C1119" s="181" t="s">
        <v>1369</v>
      </c>
      <c r="D1119" s="181"/>
      <c r="E1119" s="164">
        <v>44</v>
      </c>
      <c r="F1119" s="165">
        <v>99</v>
      </c>
      <c r="G1119" s="165">
        <v>48</v>
      </c>
      <c r="H1119" s="165">
        <v>51</v>
      </c>
      <c r="I1119" s="162"/>
    </row>
    <row r="1120" spans="2:9" s="158" customFormat="1" ht="10.5" customHeight="1">
      <c r="B1120" s="163"/>
      <c r="C1120" s="181" t="s">
        <v>1370</v>
      </c>
      <c r="D1120" s="181"/>
      <c r="E1120" s="164">
        <v>18</v>
      </c>
      <c r="F1120" s="165">
        <v>49</v>
      </c>
      <c r="G1120" s="165">
        <v>23</v>
      </c>
      <c r="H1120" s="165">
        <v>26</v>
      </c>
      <c r="I1120" s="162"/>
    </row>
    <row r="1121" spans="2:9" s="158" customFormat="1" ht="10.5" customHeight="1">
      <c r="B1121" s="163"/>
      <c r="C1121" s="181"/>
      <c r="D1121" s="181"/>
      <c r="E1121" s="166"/>
      <c r="F1121" s="167"/>
      <c r="G1121" s="167"/>
      <c r="H1121" s="167"/>
      <c r="I1121" s="162"/>
    </row>
    <row r="1122" spans="2:9" s="158" customFormat="1" ht="10.5" customHeight="1">
      <c r="B1122" s="163"/>
      <c r="C1122" s="181" t="s">
        <v>1371</v>
      </c>
      <c r="D1122" s="181"/>
      <c r="E1122" s="166">
        <f>SUM(E1123:E1138)</f>
        <v>880</v>
      </c>
      <c r="F1122" s="167">
        <f>SUM(F1123:F1138)</f>
        <v>2098</v>
      </c>
      <c r="G1122" s="167">
        <f>SUM(G1123:G1138)</f>
        <v>1035</v>
      </c>
      <c r="H1122" s="167">
        <f>SUM(H1123:H1138)</f>
        <v>1063</v>
      </c>
      <c r="I1122" s="162"/>
    </row>
    <row r="1123" spans="2:9" s="158" customFormat="1" ht="10.5" customHeight="1">
      <c r="B1123" s="163"/>
      <c r="C1123" s="181" t="s">
        <v>1372</v>
      </c>
      <c r="D1123" s="181"/>
      <c r="E1123" s="164">
        <v>50</v>
      </c>
      <c r="F1123" s="165">
        <v>111</v>
      </c>
      <c r="G1123" s="165">
        <v>47</v>
      </c>
      <c r="H1123" s="165">
        <v>64</v>
      </c>
      <c r="I1123" s="162"/>
    </row>
    <row r="1124" spans="2:9" s="158" customFormat="1" ht="10.5" customHeight="1">
      <c r="B1124" s="163"/>
      <c r="C1124" s="181" t="s">
        <v>1373</v>
      </c>
      <c r="D1124" s="181"/>
      <c r="E1124" s="164">
        <v>173</v>
      </c>
      <c r="F1124" s="165">
        <v>381</v>
      </c>
      <c r="G1124" s="165">
        <v>197</v>
      </c>
      <c r="H1124" s="165">
        <v>184</v>
      </c>
      <c r="I1124" s="162"/>
    </row>
    <row r="1125" spans="2:9" s="158" customFormat="1" ht="10.5" customHeight="1">
      <c r="B1125" s="163"/>
      <c r="C1125" s="181" t="s">
        <v>1374</v>
      </c>
      <c r="D1125" s="181"/>
      <c r="E1125" s="164">
        <v>84</v>
      </c>
      <c r="F1125" s="165">
        <v>238</v>
      </c>
      <c r="G1125" s="165">
        <v>119</v>
      </c>
      <c r="H1125" s="165">
        <v>119</v>
      </c>
      <c r="I1125" s="162"/>
    </row>
    <row r="1126" spans="2:9" s="158" customFormat="1" ht="10.5" customHeight="1">
      <c r="B1126" s="163"/>
      <c r="C1126" s="181" t="s">
        <v>1375</v>
      </c>
      <c r="D1126" s="181"/>
      <c r="E1126" s="164">
        <v>135</v>
      </c>
      <c r="F1126" s="165">
        <v>272</v>
      </c>
      <c r="G1126" s="165">
        <v>150</v>
      </c>
      <c r="H1126" s="165">
        <v>122</v>
      </c>
      <c r="I1126" s="162"/>
    </row>
    <row r="1127" spans="2:9" s="158" customFormat="1" ht="10.5" customHeight="1">
      <c r="B1127" s="163"/>
      <c r="C1127" s="181" t="s">
        <v>1376</v>
      </c>
      <c r="D1127" s="181"/>
      <c r="E1127" s="164">
        <v>34</v>
      </c>
      <c r="F1127" s="165">
        <v>94</v>
      </c>
      <c r="G1127" s="165">
        <v>44</v>
      </c>
      <c r="H1127" s="165">
        <v>50</v>
      </c>
      <c r="I1127" s="162"/>
    </row>
    <row r="1128" spans="2:9" s="158" customFormat="1" ht="10.5" customHeight="1">
      <c r="B1128" s="163"/>
      <c r="C1128" s="181" t="s">
        <v>1377</v>
      </c>
      <c r="D1128" s="181"/>
      <c r="E1128" s="164">
        <v>9</v>
      </c>
      <c r="F1128" s="165">
        <v>28</v>
      </c>
      <c r="G1128" s="165">
        <v>13</v>
      </c>
      <c r="H1128" s="165">
        <v>15</v>
      </c>
      <c r="I1128" s="162"/>
    </row>
    <row r="1129" spans="2:9" s="158" customFormat="1" ht="10.5" customHeight="1">
      <c r="B1129" s="163"/>
      <c r="C1129" s="181" t="s">
        <v>1378</v>
      </c>
      <c r="D1129" s="181"/>
      <c r="E1129" s="164">
        <v>70</v>
      </c>
      <c r="F1129" s="165">
        <v>145</v>
      </c>
      <c r="G1129" s="165">
        <v>77</v>
      </c>
      <c r="H1129" s="165">
        <v>68</v>
      </c>
      <c r="I1129" s="162"/>
    </row>
    <row r="1130" spans="2:9" s="158" customFormat="1" ht="10.5" customHeight="1">
      <c r="B1130" s="163"/>
      <c r="C1130" s="181" t="s">
        <v>1379</v>
      </c>
      <c r="D1130" s="181"/>
      <c r="E1130" s="164">
        <v>31</v>
      </c>
      <c r="F1130" s="165">
        <v>109</v>
      </c>
      <c r="G1130" s="165">
        <v>45</v>
      </c>
      <c r="H1130" s="165">
        <v>64</v>
      </c>
      <c r="I1130" s="162"/>
    </row>
    <row r="1131" spans="2:9" s="158" customFormat="1" ht="10.5" customHeight="1">
      <c r="B1131" s="163"/>
      <c r="C1131" s="181" t="s">
        <v>1380</v>
      </c>
      <c r="D1131" s="181"/>
      <c r="E1131" s="164">
        <v>18</v>
      </c>
      <c r="F1131" s="165">
        <v>46</v>
      </c>
      <c r="G1131" s="165">
        <v>25</v>
      </c>
      <c r="H1131" s="165">
        <v>21</v>
      </c>
      <c r="I1131" s="162"/>
    </row>
    <row r="1132" spans="2:9" s="158" customFormat="1" ht="10.5" customHeight="1">
      <c r="B1132" s="163"/>
      <c r="C1132" s="181" t="s">
        <v>1381</v>
      </c>
      <c r="D1132" s="181"/>
      <c r="E1132" s="164">
        <v>35</v>
      </c>
      <c r="F1132" s="165">
        <v>99</v>
      </c>
      <c r="G1132" s="165">
        <v>47</v>
      </c>
      <c r="H1132" s="165">
        <v>52</v>
      </c>
      <c r="I1132" s="162"/>
    </row>
    <row r="1133" spans="2:9" s="158" customFormat="1" ht="10.5" customHeight="1">
      <c r="B1133" s="163"/>
      <c r="C1133" s="181" t="s">
        <v>1382</v>
      </c>
      <c r="D1133" s="181"/>
      <c r="E1133" s="164">
        <v>29</v>
      </c>
      <c r="F1133" s="165">
        <v>72</v>
      </c>
      <c r="G1133" s="165">
        <v>30</v>
      </c>
      <c r="H1133" s="165">
        <v>42</v>
      </c>
      <c r="I1133" s="162"/>
    </row>
    <row r="1134" spans="2:9" s="158" customFormat="1" ht="10.5" customHeight="1">
      <c r="B1134" s="163"/>
      <c r="C1134" s="181" t="s">
        <v>1383</v>
      </c>
      <c r="D1134" s="181"/>
      <c r="E1134" s="164">
        <v>32</v>
      </c>
      <c r="F1134" s="165">
        <v>84</v>
      </c>
      <c r="G1134" s="165">
        <v>36</v>
      </c>
      <c r="H1134" s="165">
        <v>48</v>
      </c>
      <c r="I1134" s="162"/>
    </row>
    <row r="1135" spans="2:9" s="158" customFormat="1" ht="10.5" customHeight="1">
      <c r="B1135" s="163"/>
      <c r="C1135" s="181" t="s">
        <v>1384</v>
      </c>
      <c r="D1135" s="181"/>
      <c r="E1135" s="164">
        <v>21</v>
      </c>
      <c r="F1135" s="165">
        <v>57</v>
      </c>
      <c r="G1135" s="165">
        <v>28</v>
      </c>
      <c r="H1135" s="165">
        <v>29</v>
      </c>
      <c r="I1135" s="162"/>
    </row>
    <row r="1136" spans="2:9" s="158" customFormat="1" ht="10.5" customHeight="1">
      <c r="B1136" s="163"/>
      <c r="C1136" s="181" t="s">
        <v>1385</v>
      </c>
      <c r="D1136" s="181"/>
      <c r="E1136" s="164"/>
      <c r="F1136" s="165"/>
      <c r="G1136" s="165"/>
      <c r="H1136" s="165"/>
      <c r="I1136" s="162"/>
    </row>
    <row r="1137" spans="2:9" s="158" customFormat="1" ht="10.5" customHeight="1">
      <c r="B1137" s="163"/>
      <c r="C1137" s="181" t="s">
        <v>1386</v>
      </c>
      <c r="D1137" s="181"/>
      <c r="E1137" s="164">
        <v>58</v>
      </c>
      <c r="F1137" s="165">
        <v>116</v>
      </c>
      <c r="G1137" s="165">
        <v>64</v>
      </c>
      <c r="H1137" s="165">
        <v>52</v>
      </c>
      <c r="I1137" s="162"/>
    </row>
    <row r="1138" spans="2:9" s="158" customFormat="1" ht="10.5" customHeight="1">
      <c r="B1138" s="163"/>
      <c r="C1138" s="181" t="s">
        <v>1387</v>
      </c>
      <c r="D1138" s="181"/>
      <c r="E1138" s="164">
        <v>101</v>
      </c>
      <c r="F1138" s="165">
        <v>246</v>
      </c>
      <c r="G1138" s="165">
        <v>113</v>
      </c>
      <c r="H1138" s="165">
        <v>133</v>
      </c>
      <c r="I1138" s="162"/>
    </row>
    <row r="1139" spans="2:9" s="158" customFormat="1" ht="10.5" customHeight="1">
      <c r="B1139" s="163"/>
      <c r="C1139" s="181"/>
      <c r="D1139" s="181"/>
      <c r="E1139" s="164"/>
      <c r="F1139" s="165"/>
      <c r="G1139" s="165"/>
      <c r="H1139" s="165"/>
      <c r="I1139" s="162"/>
    </row>
    <row r="1140" spans="2:9" s="158" customFormat="1" ht="10.5" customHeight="1">
      <c r="B1140" s="163"/>
      <c r="C1140" s="181"/>
      <c r="D1140" s="181"/>
      <c r="E1140" s="164"/>
      <c r="F1140" s="165"/>
      <c r="G1140" s="165"/>
      <c r="H1140" s="165"/>
      <c r="I1140" s="162"/>
    </row>
    <row r="1141" spans="2:9" s="158" customFormat="1" ht="10.5" customHeight="1">
      <c r="B1141" s="169"/>
      <c r="C1141" s="182"/>
      <c r="D1141" s="182"/>
      <c r="E1141" s="178"/>
      <c r="F1141" s="179"/>
      <c r="G1141" s="179"/>
      <c r="H1141" s="179"/>
      <c r="I1141" s="162"/>
    </row>
    <row r="1142" spans="2:9" s="158" customFormat="1" ht="10.5" customHeight="1">
      <c r="B1142" s="163"/>
      <c r="C1142" s="181" t="s">
        <v>1388</v>
      </c>
      <c r="D1142" s="181"/>
      <c r="E1142" s="166">
        <f>SUM(E1143:E1150)</f>
        <v>180</v>
      </c>
      <c r="F1142" s="167">
        <f>SUM(F1143:F1150)</f>
        <v>483</v>
      </c>
      <c r="G1142" s="167">
        <f>SUM(G1143:G1150)</f>
        <v>260</v>
      </c>
      <c r="H1142" s="167">
        <f>SUM(H1143:H1150)</f>
        <v>223</v>
      </c>
      <c r="I1142" s="162"/>
    </row>
    <row r="1143" spans="2:9" s="158" customFormat="1" ht="10.5" customHeight="1">
      <c r="B1143" s="163"/>
      <c r="C1143" s="181" t="s">
        <v>1389</v>
      </c>
      <c r="D1143" s="181"/>
      <c r="E1143" s="164">
        <v>19</v>
      </c>
      <c r="F1143" s="165">
        <v>52</v>
      </c>
      <c r="G1143" s="165">
        <v>28</v>
      </c>
      <c r="H1143" s="165">
        <v>24</v>
      </c>
      <c r="I1143" s="162"/>
    </row>
    <row r="1144" spans="2:9" s="158" customFormat="1" ht="10.5" customHeight="1">
      <c r="B1144" s="163"/>
      <c r="C1144" s="181" t="s">
        <v>1390</v>
      </c>
      <c r="D1144" s="181"/>
      <c r="E1144" s="164">
        <v>44</v>
      </c>
      <c r="F1144" s="165">
        <v>89</v>
      </c>
      <c r="G1144" s="165">
        <v>51</v>
      </c>
      <c r="H1144" s="165">
        <v>38</v>
      </c>
      <c r="I1144" s="162"/>
    </row>
    <row r="1145" spans="2:9" s="158" customFormat="1" ht="10.5" customHeight="1">
      <c r="B1145" s="163"/>
      <c r="C1145" s="181" t="s">
        <v>1391</v>
      </c>
      <c r="D1145" s="181"/>
      <c r="E1145" s="164">
        <v>4</v>
      </c>
      <c r="F1145" s="165">
        <v>11</v>
      </c>
      <c r="G1145" s="165">
        <v>6</v>
      </c>
      <c r="H1145" s="165">
        <v>5</v>
      </c>
      <c r="I1145" s="162"/>
    </row>
    <row r="1146" spans="2:9" s="158" customFormat="1" ht="10.5" customHeight="1">
      <c r="B1146" s="163"/>
      <c r="C1146" s="181" t="s">
        <v>1392</v>
      </c>
      <c r="D1146" s="181"/>
      <c r="E1146" s="164">
        <v>14</v>
      </c>
      <c r="F1146" s="165">
        <v>54</v>
      </c>
      <c r="G1146" s="165">
        <v>31</v>
      </c>
      <c r="H1146" s="165">
        <v>23</v>
      </c>
      <c r="I1146" s="162"/>
    </row>
    <row r="1147" spans="2:9" s="158" customFormat="1" ht="10.5" customHeight="1">
      <c r="B1147" s="163"/>
      <c r="C1147" s="181" t="s">
        <v>1393</v>
      </c>
      <c r="D1147" s="181"/>
      <c r="E1147" s="164">
        <v>58</v>
      </c>
      <c r="F1147" s="165">
        <v>164</v>
      </c>
      <c r="G1147" s="165">
        <v>81</v>
      </c>
      <c r="H1147" s="165">
        <v>83</v>
      </c>
      <c r="I1147" s="162"/>
    </row>
    <row r="1148" spans="2:9" s="158" customFormat="1" ht="10.5" customHeight="1">
      <c r="B1148" s="163"/>
      <c r="C1148" s="181" t="s">
        <v>1394</v>
      </c>
      <c r="D1148" s="181"/>
      <c r="E1148" s="164">
        <v>4</v>
      </c>
      <c r="F1148" s="165">
        <v>9</v>
      </c>
      <c r="G1148" s="165">
        <v>7</v>
      </c>
      <c r="H1148" s="165">
        <v>2</v>
      </c>
      <c r="I1148" s="162"/>
    </row>
    <row r="1149" spans="2:9" s="158" customFormat="1" ht="10.5" customHeight="1">
      <c r="B1149" s="163"/>
      <c r="C1149" s="181" t="s">
        <v>1395</v>
      </c>
      <c r="D1149" s="181"/>
      <c r="E1149" s="164">
        <v>23</v>
      </c>
      <c r="F1149" s="165">
        <v>58</v>
      </c>
      <c r="G1149" s="165">
        <v>32</v>
      </c>
      <c r="H1149" s="165">
        <v>26</v>
      </c>
      <c r="I1149" s="162"/>
    </row>
    <row r="1150" spans="2:9" s="158" customFormat="1" ht="10.5" customHeight="1">
      <c r="B1150" s="163"/>
      <c r="C1150" s="181" t="s">
        <v>1396</v>
      </c>
      <c r="D1150" s="181"/>
      <c r="E1150" s="164">
        <v>14</v>
      </c>
      <c r="F1150" s="165">
        <v>46</v>
      </c>
      <c r="G1150" s="165">
        <v>24</v>
      </c>
      <c r="H1150" s="165">
        <v>22</v>
      </c>
      <c r="I1150" s="162"/>
    </row>
    <row r="1151" spans="2:9" s="158" customFormat="1" ht="10.5" customHeight="1">
      <c r="B1151" s="163"/>
      <c r="C1151" s="181"/>
      <c r="D1151" s="181"/>
      <c r="E1151" s="166"/>
      <c r="F1151" s="167"/>
      <c r="G1151" s="167"/>
      <c r="H1151" s="167"/>
      <c r="I1151" s="162"/>
    </row>
    <row r="1152" spans="2:9" s="158" customFormat="1" ht="10.5" customHeight="1">
      <c r="B1152" s="163"/>
      <c r="C1152" s="181" t="s">
        <v>1397</v>
      </c>
      <c r="D1152" s="181"/>
      <c r="E1152" s="166">
        <f>SUM(E1153:E1162)</f>
        <v>339</v>
      </c>
      <c r="F1152" s="167">
        <f>SUM(F1153:F1162)</f>
        <v>856</v>
      </c>
      <c r="G1152" s="167">
        <f>SUM(G1153:G1162)</f>
        <v>421</v>
      </c>
      <c r="H1152" s="167">
        <f>SUM(H1153:H1162)</f>
        <v>435</v>
      </c>
      <c r="I1152" s="162"/>
    </row>
    <row r="1153" spans="2:9" s="158" customFormat="1" ht="10.5" customHeight="1">
      <c r="B1153" s="163"/>
      <c r="C1153" s="181" t="s">
        <v>1398</v>
      </c>
      <c r="D1153" s="181"/>
      <c r="E1153" s="164">
        <v>31</v>
      </c>
      <c r="F1153" s="165">
        <v>182</v>
      </c>
      <c r="G1153" s="165">
        <v>99</v>
      </c>
      <c r="H1153" s="165">
        <v>83</v>
      </c>
      <c r="I1153" s="162"/>
    </row>
    <row r="1154" spans="2:9" s="158" customFormat="1" ht="10.5" customHeight="1">
      <c r="B1154" s="163"/>
      <c r="C1154" s="181" t="s">
        <v>1399</v>
      </c>
      <c r="D1154" s="181"/>
      <c r="E1154" s="164"/>
      <c r="F1154" s="165"/>
      <c r="G1154" s="165"/>
      <c r="H1154" s="165"/>
      <c r="I1154" s="162"/>
    </row>
    <row r="1155" spans="2:9" s="158" customFormat="1" ht="10.5" customHeight="1">
      <c r="B1155" s="163"/>
      <c r="C1155" s="181" t="s">
        <v>1400</v>
      </c>
      <c r="D1155" s="181"/>
      <c r="E1155" s="164">
        <v>11</v>
      </c>
      <c r="F1155" s="165">
        <v>38</v>
      </c>
      <c r="G1155" s="165">
        <v>17</v>
      </c>
      <c r="H1155" s="165">
        <v>21</v>
      </c>
      <c r="I1155" s="162"/>
    </row>
    <row r="1156" spans="2:9" s="158" customFormat="1" ht="10.5" customHeight="1">
      <c r="B1156" s="163"/>
      <c r="C1156" s="181" t="s">
        <v>1401</v>
      </c>
      <c r="D1156" s="181"/>
      <c r="E1156" s="164"/>
      <c r="F1156" s="165"/>
      <c r="G1156" s="165"/>
      <c r="H1156" s="165"/>
      <c r="I1156" s="162"/>
    </row>
    <row r="1157" spans="2:9" s="158" customFormat="1" ht="10.5" customHeight="1">
      <c r="B1157" s="163"/>
      <c r="C1157" s="181" t="s">
        <v>1402</v>
      </c>
      <c r="D1157" s="181"/>
      <c r="E1157" s="164"/>
      <c r="F1157" s="165"/>
      <c r="G1157" s="165"/>
      <c r="H1157" s="165"/>
      <c r="I1157" s="162"/>
    </row>
    <row r="1158" spans="2:9" s="158" customFormat="1" ht="10.5" customHeight="1">
      <c r="B1158" s="163"/>
      <c r="C1158" s="181" t="s">
        <v>1403</v>
      </c>
      <c r="D1158" s="181"/>
      <c r="E1158" s="164">
        <v>8</v>
      </c>
      <c r="F1158" s="165">
        <v>29</v>
      </c>
      <c r="G1158" s="165">
        <v>16</v>
      </c>
      <c r="H1158" s="165">
        <v>13</v>
      </c>
      <c r="I1158" s="162"/>
    </row>
    <row r="1159" spans="2:9" s="158" customFormat="1" ht="10.5" customHeight="1">
      <c r="B1159" s="163"/>
      <c r="C1159" s="181" t="s">
        <v>1404</v>
      </c>
      <c r="D1159" s="181"/>
      <c r="E1159" s="164">
        <v>249</v>
      </c>
      <c r="F1159" s="165">
        <v>516</v>
      </c>
      <c r="G1159" s="165">
        <v>244</v>
      </c>
      <c r="H1159" s="165">
        <v>272</v>
      </c>
      <c r="I1159" s="162"/>
    </row>
    <row r="1160" spans="2:9" s="158" customFormat="1" ht="10.5" customHeight="1">
      <c r="B1160" s="163"/>
      <c r="C1160" s="181" t="s">
        <v>1405</v>
      </c>
      <c r="D1160" s="181"/>
      <c r="E1160" s="164">
        <v>30</v>
      </c>
      <c r="F1160" s="165">
        <v>70</v>
      </c>
      <c r="G1160" s="165">
        <v>34</v>
      </c>
      <c r="H1160" s="165">
        <v>36</v>
      </c>
      <c r="I1160" s="162"/>
    </row>
    <row r="1161" spans="2:9" s="158" customFormat="1" ht="10.5" customHeight="1">
      <c r="B1161" s="163"/>
      <c r="C1161" s="181" t="s">
        <v>1406</v>
      </c>
      <c r="D1161" s="181"/>
      <c r="E1161" s="164">
        <v>3</v>
      </c>
      <c r="F1161" s="165">
        <v>6</v>
      </c>
      <c r="G1161" s="165">
        <v>4</v>
      </c>
      <c r="H1161" s="165">
        <v>2</v>
      </c>
      <c r="I1161" s="162"/>
    </row>
    <row r="1162" spans="2:9" s="158" customFormat="1" ht="10.5" customHeight="1">
      <c r="B1162" s="163"/>
      <c r="C1162" s="181" t="s">
        <v>1407</v>
      </c>
      <c r="D1162" s="181"/>
      <c r="E1162" s="164">
        <v>7</v>
      </c>
      <c r="F1162" s="165">
        <v>15</v>
      </c>
      <c r="G1162" s="165">
        <v>7</v>
      </c>
      <c r="H1162" s="165">
        <v>8</v>
      </c>
      <c r="I1162" s="162"/>
    </row>
    <row r="1163" spans="2:9" s="158" customFormat="1" ht="10.5" customHeight="1">
      <c r="B1163" s="163"/>
      <c r="C1163" s="181"/>
      <c r="D1163" s="181"/>
      <c r="E1163" s="166"/>
      <c r="F1163" s="167"/>
      <c r="G1163" s="167"/>
      <c r="H1163" s="167"/>
      <c r="I1163" s="162"/>
    </row>
    <row r="1164" spans="2:9" s="158" customFormat="1" ht="10.5" customHeight="1">
      <c r="B1164" s="163"/>
      <c r="C1164" s="181" t="s">
        <v>1408</v>
      </c>
      <c r="D1164" s="181"/>
      <c r="E1164" s="166">
        <f>SUM(E1165:E1168)</f>
        <v>57</v>
      </c>
      <c r="F1164" s="167">
        <f>SUM(F1165:F1168)</f>
        <v>143</v>
      </c>
      <c r="G1164" s="167">
        <f>SUM(G1165:G1168)</f>
        <v>75</v>
      </c>
      <c r="H1164" s="167">
        <f>SUM(H1165:H1168)</f>
        <v>68</v>
      </c>
      <c r="I1164" s="162"/>
    </row>
    <row r="1165" spans="2:9" s="158" customFormat="1" ht="10.5" customHeight="1">
      <c r="B1165" s="163"/>
      <c r="C1165" s="181" t="s">
        <v>1409</v>
      </c>
      <c r="D1165" s="181"/>
      <c r="E1165" s="164">
        <v>24</v>
      </c>
      <c r="F1165" s="165">
        <v>66</v>
      </c>
      <c r="G1165" s="165">
        <v>33</v>
      </c>
      <c r="H1165" s="165">
        <v>33</v>
      </c>
      <c r="I1165" s="162"/>
    </row>
    <row r="1166" spans="2:9" s="158" customFormat="1" ht="10.5" customHeight="1">
      <c r="B1166" s="163"/>
      <c r="C1166" s="181" t="s">
        <v>1410</v>
      </c>
      <c r="D1166" s="181"/>
      <c r="E1166" s="164">
        <v>3</v>
      </c>
      <c r="F1166" s="165">
        <v>7</v>
      </c>
      <c r="G1166" s="165">
        <v>4</v>
      </c>
      <c r="H1166" s="165">
        <v>3</v>
      </c>
      <c r="I1166" s="162"/>
    </row>
    <row r="1167" spans="2:9" s="158" customFormat="1" ht="10.5" customHeight="1">
      <c r="B1167" s="163"/>
      <c r="C1167" s="181" t="s">
        <v>1411</v>
      </c>
      <c r="D1167" s="181"/>
      <c r="E1167" s="164">
        <v>30</v>
      </c>
      <c r="F1167" s="165">
        <v>70</v>
      </c>
      <c r="G1167" s="165">
        <v>38</v>
      </c>
      <c r="H1167" s="165">
        <v>32</v>
      </c>
      <c r="I1167" s="162"/>
    </row>
    <row r="1168" spans="2:9" s="158" customFormat="1" ht="10.5" customHeight="1">
      <c r="B1168" s="163"/>
      <c r="C1168" s="181" t="s">
        <v>1412</v>
      </c>
      <c r="D1168" s="181"/>
      <c r="E1168" s="164"/>
      <c r="F1168" s="165"/>
      <c r="G1168" s="165"/>
      <c r="H1168" s="165"/>
      <c r="I1168" s="162"/>
    </row>
    <row r="1169" spans="2:9" s="158" customFormat="1" ht="10.5" customHeight="1">
      <c r="B1169" s="163"/>
      <c r="C1169" s="181"/>
      <c r="D1169" s="181"/>
      <c r="E1169" s="166"/>
      <c r="F1169" s="167"/>
      <c r="G1169" s="167"/>
      <c r="H1169" s="167"/>
      <c r="I1169" s="162"/>
    </row>
    <row r="1170" spans="2:9" s="158" customFormat="1" ht="10.5" customHeight="1">
      <c r="B1170" s="163"/>
      <c r="C1170" s="181" t="s">
        <v>1413</v>
      </c>
      <c r="D1170" s="181"/>
      <c r="E1170" s="166">
        <f>SUM(E1171:E1184)</f>
        <v>588</v>
      </c>
      <c r="F1170" s="167">
        <f>SUM(F1171:F1184)</f>
        <v>1374</v>
      </c>
      <c r="G1170" s="167">
        <f>SUM(G1171:G1184)</f>
        <v>686</v>
      </c>
      <c r="H1170" s="167">
        <f>SUM(H1171:H1184)</f>
        <v>688</v>
      </c>
      <c r="I1170" s="162"/>
    </row>
    <row r="1171" spans="2:9" s="158" customFormat="1" ht="10.5" customHeight="1">
      <c r="B1171" s="163"/>
      <c r="C1171" s="181" t="s">
        <v>1414</v>
      </c>
      <c r="D1171" s="181"/>
      <c r="E1171" s="164">
        <v>14</v>
      </c>
      <c r="F1171" s="165">
        <v>40</v>
      </c>
      <c r="G1171" s="165">
        <v>17</v>
      </c>
      <c r="H1171" s="165">
        <v>23</v>
      </c>
      <c r="I1171" s="162"/>
    </row>
    <row r="1172" spans="2:9" s="158" customFormat="1" ht="10.5" customHeight="1">
      <c r="B1172" s="163"/>
      <c r="C1172" s="181" t="s">
        <v>1415</v>
      </c>
      <c r="D1172" s="181"/>
      <c r="E1172" s="164"/>
      <c r="F1172" s="165"/>
      <c r="G1172" s="165"/>
      <c r="H1172" s="165"/>
      <c r="I1172" s="162"/>
    </row>
    <row r="1173" spans="2:9" s="158" customFormat="1" ht="10.5" customHeight="1">
      <c r="B1173" s="163"/>
      <c r="C1173" s="181" t="s">
        <v>1416</v>
      </c>
      <c r="D1173" s="181"/>
      <c r="E1173" s="164">
        <v>117</v>
      </c>
      <c r="F1173" s="165">
        <v>223</v>
      </c>
      <c r="G1173" s="165">
        <v>105</v>
      </c>
      <c r="H1173" s="165">
        <v>118</v>
      </c>
      <c r="I1173" s="162"/>
    </row>
    <row r="1174" spans="2:9" s="158" customFormat="1" ht="10.5" customHeight="1">
      <c r="B1174" s="163"/>
      <c r="C1174" s="181" t="s">
        <v>1417</v>
      </c>
      <c r="D1174" s="181"/>
      <c r="E1174" s="164">
        <v>81</v>
      </c>
      <c r="F1174" s="165">
        <v>208</v>
      </c>
      <c r="G1174" s="165">
        <v>113</v>
      </c>
      <c r="H1174" s="165">
        <v>95</v>
      </c>
      <c r="I1174" s="162"/>
    </row>
    <row r="1175" spans="2:9" s="158" customFormat="1" ht="10.5" customHeight="1">
      <c r="B1175" s="163"/>
      <c r="C1175" s="181" t="s">
        <v>1418</v>
      </c>
      <c r="D1175" s="181"/>
      <c r="E1175" s="164">
        <v>74</v>
      </c>
      <c r="F1175" s="165">
        <v>172</v>
      </c>
      <c r="G1175" s="165">
        <v>78</v>
      </c>
      <c r="H1175" s="165">
        <v>94</v>
      </c>
      <c r="I1175" s="162"/>
    </row>
    <row r="1176" spans="2:9" s="158" customFormat="1" ht="10.5" customHeight="1">
      <c r="B1176" s="163"/>
      <c r="C1176" s="181" t="s">
        <v>1419</v>
      </c>
      <c r="D1176" s="181"/>
      <c r="E1176" s="164">
        <v>78</v>
      </c>
      <c r="F1176" s="165">
        <v>155</v>
      </c>
      <c r="G1176" s="165">
        <v>87</v>
      </c>
      <c r="H1176" s="165">
        <v>68</v>
      </c>
      <c r="I1176" s="162"/>
    </row>
    <row r="1177" spans="2:9" s="158" customFormat="1" ht="10.5" customHeight="1">
      <c r="B1177" s="163"/>
      <c r="C1177" s="181" t="s">
        <v>1420</v>
      </c>
      <c r="D1177" s="181"/>
      <c r="E1177" s="164">
        <v>18</v>
      </c>
      <c r="F1177" s="165">
        <v>25</v>
      </c>
      <c r="G1177" s="165">
        <v>15</v>
      </c>
      <c r="H1177" s="165">
        <v>10</v>
      </c>
      <c r="I1177" s="162"/>
    </row>
    <row r="1178" spans="2:9" s="158" customFormat="1" ht="10.5" customHeight="1">
      <c r="B1178" s="163"/>
      <c r="C1178" s="181" t="s">
        <v>1421</v>
      </c>
      <c r="D1178" s="181"/>
      <c r="E1178" s="164">
        <v>10</v>
      </c>
      <c r="F1178" s="165">
        <v>24</v>
      </c>
      <c r="G1178" s="165">
        <v>10</v>
      </c>
      <c r="H1178" s="165">
        <v>14</v>
      </c>
      <c r="I1178" s="162"/>
    </row>
    <row r="1179" spans="2:9" s="158" customFormat="1" ht="10.5" customHeight="1">
      <c r="B1179" s="163"/>
      <c r="C1179" s="181" t="s">
        <v>1422</v>
      </c>
      <c r="D1179" s="181"/>
      <c r="E1179" s="164">
        <v>6</v>
      </c>
      <c r="F1179" s="165">
        <v>17</v>
      </c>
      <c r="G1179" s="165">
        <v>7</v>
      </c>
      <c r="H1179" s="165">
        <v>10</v>
      </c>
      <c r="I1179" s="162"/>
    </row>
    <row r="1180" spans="2:9" s="158" customFormat="1" ht="10.5" customHeight="1">
      <c r="B1180" s="163"/>
      <c r="C1180" s="181" t="s">
        <v>1423</v>
      </c>
      <c r="D1180" s="181"/>
      <c r="E1180" s="164">
        <v>72</v>
      </c>
      <c r="F1180" s="165">
        <v>197</v>
      </c>
      <c r="G1180" s="165">
        <v>95</v>
      </c>
      <c r="H1180" s="165">
        <v>102</v>
      </c>
      <c r="I1180" s="162"/>
    </row>
    <row r="1181" spans="2:9" s="158" customFormat="1" ht="10.5" customHeight="1">
      <c r="B1181" s="163"/>
      <c r="C1181" s="181" t="s">
        <v>1424</v>
      </c>
      <c r="D1181" s="181"/>
      <c r="E1181" s="164">
        <v>36</v>
      </c>
      <c r="F1181" s="165">
        <v>94</v>
      </c>
      <c r="G1181" s="165">
        <v>44</v>
      </c>
      <c r="H1181" s="165">
        <v>50</v>
      </c>
      <c r="I1181" s="162"/>
    </row>
    <row r="1182" spans="2:9" s="158" customFormat="1" ht="10.5" customHeight="1">
      <c r="B1182" s="163"/>
      <c r="C1182" s="181" t="s">
        <v>1425</v>
      </c>
      <c r="D1182" s="181"/>
      <c r="E1182" s="164">
        <v>3</v>
      </c>
      <c r="F1182" s="165">
        <v>6</v>
      </c>
      <c r="G1182" s="165">
        <v>2</v>
      </c>
      <c r="H1182" s="165">
        <v>4</v>
      </c>
      <c r="I1182" s="162"/>
    </row>
    <row r="1183" spans="2:9" s="158" customFormat="1" ht="10.5" customHeight="1">
      <c r="B1183" s="163"/>
      <c r="C1183" s="181" t="s">
        <v>1426</v>
      </c>
      <c r="D1183" s="181"/>
      <c r="E1183" s="164">
        <v>29</v>
      </c>
      <c r="F1183" s="165">
        <v>84</v>
      </c>
      <c r="G1183" s="165">
        <v>38</v>
      </c>
      <c r="H1183" s="165">
        <v>46</v>
      </c>
      <c r="I1183" s="162"/>
    </row>
    <row r="1184" spans="2:9" s="158" customFormat="1" ht="10.5" customHeight="1">
      <c r="B1184" s="163"/>
      <c r="C1184" s="181" t="s">
        <v>1427</v>
      </c>
      <c r="D1184" s="181"/>
      <c r="E1184" s="164">
        <v>50</v>
      </c>
      <c r="F1184" s="165">
        <v>129</v>
      </c>
      <c r="G1184" s="165">
        <v>75</v>
      </c>
      <c r="H1184" s="165">
        <v>54</v>
      </c>
      <c r="I1184" s="162"/>
    </row>
    <row r="1185" spans="2:9" s="158" customFormat="1" ht="10.5" customHeight="1">
      <c r="B1185" s="163"/>
      <c r="C1185" s="181"/>
      <c r="D1185" s="181"/>
      <c r="E1185" s="166"/>
      <c r="F1185" s="167"/>
      <c r="G1185" s="167"/>
      <c r="H1185" s="167"/>
      <c r="I1185" s="162"/>
    </row>
    <row r="1186" spans="2:9" s="158" customFormat="1" ht="10.5" customHeight="1">
      <c r="B1186" s="163"/>
      <c r="C1186" s="181" t="s">
        <v>1428</v>
      </c>
      <c r="D1186" s="181"/>
      <c r="E1186" s="166">
        <f>SUM(E1187:E1191)</f>
        <v>78</v>
      </c>
      <c r="F1186" s="167">
        <f>SUM(F1187:F1191)</f>
        <v>341</v>
      </c>
      <c r="G1186" s="167">
        <f>SUM(G1187:G1191)</f>
        <v>125</v>
      </c>
      <c r="H1186" s="167">
        <f>SUM(H1187:H1191)</f>
        <v>216</v>
      </c>
      <c r="I1186" s="162"/>
    </row>
    <row r="1187" spans="2:9" s="158" customFormat="1" ht="10.5" customHeight="1">
      <c r="B1187" s="163"/>
      <c r="C1187" s="181" t="s">
        <v>1429</v>
      </c>
      <c r="D1187" s="181"/>
      <c r="E1187" s="164">
        <v>58</v>
      </c>
      <c r="F1187" s="165">
        <v>268</v>
      </c>
      <c r="G1187" s="165">
        <v>95</v>
      </c>
      <c r="H1187" s="165">
        <v>173</v>
      </c>
      <c r="I1187" s="162"/>
    </row>
    <row r="1188" spans="2:9" s="158" customFormat="1" ht="10.5" customHeight="1">
      <c r="B1188" s="163"/>
      <c r="C1188" s="181" t="s">
        <v>1430</v>
      </c>
      <c r="D1188" s="181"/>
      <c r="E1188" s="164">
        <v>8</v>
      </c>
      <c r="F1188" s="165">
        <v>45</v>
      </c>
      <c r="G1188" s="165">
        <v>17</v>
      </c>
      <c r="H1188" s="165">
        <v>28</v>
      </c>
      <c r="I1188" s="162"/>
    </row>
    <row r="1189" spans="2:9" s="158" customFormat="1" ht="10.5" customHeight="1">
      <c r="B1189" s="163"/>
      <c r="C1189" s="181" t="s">
        <v>1431</v>
      </c>
      <c r="D1189" s="181"/>
      <c r="E1189" s="164">
        <v>7</v>
      </c>
      <c r="F1189" s="165">
        <v>20</v>
      </c>
      <c r="G1189" s="165">
        <v>9</v>
      </c>
      <c r="H1189" s="165">
        <v>11</v>
      </c>
      <c r="I1189" s="162"/>
    </row>
    <row r="1190" spans="2:9" s="158" customFormat="1" ht="10.5" customHeight="1">
      <c r="B1190" s="163"/>
      <c r="C1190" s="181" t="s">
        <v>1432</v>
      </c>
      <c r="D1190" s="181"/>
      <c r="E1190" s="164">
        <v>5</v>
      </c>
      <c r="F1190" s="165">
        <v>8</v>
      </c>
      <c r="G1190" s="165">
        <v>4</v>
      </c>
      <c r="H1190" s="165">
        <v>4</v>
      </c>
      <c r="I1190" s="162"/>
    </row>
    <row r="1191" spans="2:9" s="158" customFormat="1" ht="10.5" customHeight="1">
      <c r="B1191" s="163"/>
      <c r="C1191" s="181" t="s">
        <v>1433</v>
      </c>
      <c r="D1191" s="181"/>
      <c r="E1191" s="164"/>
      <c r="F1191" s="165"/>
      <c r="G1191" s="165"/>
      <c r="H1191" s="165"/>
      <c r="I1191" s="162"/>
    </row>
    <row r="1192" spans="2:9" s="158" customFormat="1" ht="10.5" customHeight="1">
      <c r="B1192" s="163"/>
      <c r="C1192" s="181"/>
      <c r="D1192" s="181"/>
      <c r="E1192" s="166"/>
      <c r="F1192" s="167"/>
      <c r="G1192" s="167"/>
      <c r="H1192" s="167"/>
      <c r="I1192" s="162"/>
    </row>
    <row r="1193" spans="2:9" s="158" customFormat="1" ht="10.5" customHeight="1">
      <c r="B1193" s="163"/>
      <c r="C1193" s="181" t="s">
        <v>1434</v>
      </c>
      <c r="D1193" s="181"/>
      <c r="E1193" s="166">
        <f>SUM(E1194:E1197)</f>
        <v>1329</v>
      </c>
      <c r="F1193" s="167">
        <f>SUM(F1194:F1197)</f>
        <v>3187</v>
      </c>
      <c r="G1193" s="167">
        <f>SUM(G1194:G1197)</f>
        <v>1525</v>
      </c>
      <c r="H1193" s="167">
        <f>SUM(H1194:H1197)</f>
        <v>1662</v>
      </c>
      <c r="I1193" s="162"/>
    </row>
    <row r="1194" spans="2:9" s="158" customFormat="1" ht="10.5" customHeight="1">
      <c r="B1194" s="163"/>
      <c r="C1194" s="181" t="s">
        <v>1435</v>
      </c>
      <c r="D1194" s="181"/>
      <c r="E1194" s="164">
        <v>356</v>
      </c>
      <c r="F1194" s="165">
        <v>838</v>
      </c>
      <c r="G1194" s="165">
        <v>408</v>
      </c>
      <c r="H1194" s="165">
        <v>430</v>
      </c>
      <c r="I1194" s="162"/>
    </row>
    <row r="1195" spans="2:9" s="158" customFormat="1" ht="10.5" customHeight="1">
      <c r="B1195" s="163"/>
      <c r="C1195" s="181" t="s">
        <v>1436</v>
      </c>
      <c r="D1195" s="181"/>
      <c r="E1195" s="164">
        <v>210</v>
      </c>
      <c r="F1195" s="165">
        <v>556</v>
      </c>
      <c r="G1195" s="165">
        <v>262</v>
      </c>
      <c r="H1195" s="165">
        <v>294</v>
      </c>
      <c r="I1195" s="162"/>
    </row>
    <row r="1196" spans="2:9" s="158" customFormat="1" ht="10.5" customHeight="1">
      <c r="B1196" s="163"/>
      <c r="C1196" s="181" t="s">
        <v>1437</v>
      </c>
      <c r="D1196" s="181"/>
      <c r="E1196" s="164">
        <v>451</v>
      </c>
      <c r="F1196" s="165">
        <v>1022</v>
      </c>
      <c r="G1196" s="165">
        <v>484</v>
      </c>
      <c r="H1196" s="165">
        <v>538</v>
      </c>
      <c r="I1196" s="162"/>
    </row>
    <row r="1197" spans="2:9" s="158" customFormat="1" ht="10.5" customHeight="1">
      <c r="B1197" s="163"/>
      <c r="C1197" s="181" t="s">
        <v>1438</v>
      </c>
      <c r="D1197" s="181"/>
      <c r="E1197" s="164">
        <v>312</v>
      </c>
      <c r="F1197" s="165">
        <v>771</v>
      </c>
      <c r="G1197" s="165">
        <v>371</v>
      </c>
      <c r="H1197" s="165">
        <v>400</v>
      </c>
      <c r="I1197" s="162"/>
    </row>
    <row r="1198" spans="2:9" s="158" customFormat="1" ht="10.5" customHeight="1">
      <c r="B1198" s="163"/>
      <c r="C1198" s="181"/>
      <c r="D1198" s="181"/>
      <c r="E1198" s="166"/>
      <c r="F1198" s="167"/>
      <c r="G1198" s="167"/>
      <c r="H1198" s="167"/>
      <c r="I1198" s="162"/>
    </row>
    <row r="1199" spans="2:9" s="158" customFormat="1" ht="10.5" customHeight="1">
      <c r="B1199" s="163"/>
      <c r="C1199" s="181" t="s">
        <v>1439</v>
      </c>
      <c r="D1199" s="181"/>
      <c r="E1199" s="166">
        <f>SUM(E1200:E1206)</f>
        <v>631</v>
      </c>
      <c r="F1199" s="167">
        <f>SUM(F1200:F1206)</f>
        <v>1328</v>
      </c>
      <c r="G1199" s="167">
        <f>SUM(G1200:G1206)</f>
        <v>614</v>
      </c>
      <c r="H1199" s="167">
        <f>SUM(H1200:H1206)</f>
        <v>714</v>
      </c>
      <c r="I1199" s="162"/>
    </row>
    <row r="1200" spans="2:9" s="158" customFormat="1" ht="10.5" customHeight="1">
      <c r="B1200" s="163"/>
      <c r="C1200" s="181" t="s">
        <v>1440</v>
      </c>
      <c r="D1200" s="181"/>
      <c r="E1200" s="164">
        <v>434</v>
      </c>
      <c r="F1200" s="165">
        <v>865</v>
      </c>
      <c r="G1200" s="165">
        <v>385</v>
      </c>
      <c r="H1200" s="165">
        <v>480</v>
      </c>
      <c r="I1200" s="162"/>
    </row>
    <row r="1201" spans="2:9" s="158" customFormat="1" ht="10.5" customHeight="1">
      <c r="B1201" s="163"/>
      <c r="C1201" s="181" t="s">
        <v>1441</v>
      </c>
      <c r="D1201" s="181"/>
      <c r="E1201" s="164">
        <v>93</v>
      </c>
      <c r="F1201" s="165">
        <v>260</v>
      </c>
      <c r="G1201" s="165">
        <v>123</v>
      </c>
      <c r="H1201" s="165">
        <v>137</v>
      </c>
      <c r="I1201" s="162"/>
    </row>
    <row r="1202" spans="2:9" s="158" customFormat="1" ht="10.5" customHeight="1">
      <c r="B1202" s="163"/>
      <c r="C1202" s="181" t="s">
        <v>1442</v>
      </c>
      <c r="D1202" s="181"/>
      <c r="E1202" s="164">
        <v>29</v>
      </c>
      <c r="F1202" s="165">
        <v>58</v>
      </c>
      <c r="G1202" s="165">
        <v>30</v>
      </c>
      <c r="H1202" s="165">
        <v>28</v>
      </c>
      <c r="I1202" s="162"/>
    </row>
    <row r="1203" spans="2:9" s="158" customFormat="1" ht="10.5" customHeight="1">
      <c r="B1203" s="163"/>
      <c r="C1203" s="181" t="s">
        <v>1443</v>
      </c>
      <c r="D1203" s="181"/>
      <c r="E1203" s="164">
        <v>18</v>
      </c>
      <c r="F1203" s="165">
        <v>42</v>
      </c>
      <c r="G1203" s="165">
        <v>25</v>
      </c>
      <c r="H1203" s="165">
        <v>17</v>
      </c>
      <c r="I1203" s="162"/>
    </row>
    <row r="1204" spans="2:9" s="158" customFormat="1" ht="10.5" customHeight="1">
      <c r="B1204" s="163"/>
      <c r="C1204" s="181" t="s">
        <v>1444</v>
      </c>
      <c r="D1204" s="181"/>
      <c r="E1204" s="164">
        <v>48</v>
      </c>
      <c r="F1204" s="165">
        <v>83</v>
      </c>
      <c r="G1204" s="165">
        <v>43</v>
      </c>
      <c r="H1204" s="165">
        <v>40</v>
      </c>
      <c r="I1204" s="162"/>
    </row>
    <row r="1205" spans="2:9" s="158" customFormat="1" ht="10.5" customHeight="1">
      <c r="B1205" s="163"/>
      <c r="C1205" s="181" t="s">
        <v>1445</v>
      </c>
      <c r="D1205" s="181"/>
      <c r="E1205" s="164">
        <v>9</v>
      </c>
      <c r="F1205" s="165">
        <v>20</v>
      </c>
      <c r="G1205" s="165">
        <v>8</v>
      </c>
      <c r="H1205" s="165">
        <v>12</v>
      </c>
      <c r="I1205" s="162"/>
    </row>
    <row r="1206" spans="2:9" s="158" customFormat="1" ht="10.5" customHeight="1">
      <c r="B1206" s="163"/>
      <c r="C1206" s="181" t="s">
        <v>1446</v>
      </c>
      <c r="D1206" s="181"/>
      <c r="E1206" s="164"/>
      <c r="F1206" s="165"/>
      <c r="G1206" s="165"/>
      <c r="H1206" s="165"/>
      <c r="I1206" s="162"/>
    </row>
    <row r="1207" spans="2:9" s="158" customFormat="1" ht="10.5" customHeight="1">
      <c r="B1207" s="163"/>
      <c r="C1207" s="181"/>
      <c r="D1207" s="181"/>
      <c r="E1207" s="166"/>
      <c r="F1207" s="167"/>
      <c r="G1207" s="167"/>
      <c r="H1207" s="167"/>
      <c r="I1207" s="162"/>
    </row>
    <row r="1208" spans="2:9" s="158" customFormat="1" ht="10.5" customHeight="1">
      <c r="B1208" s="163"/>
      <c r="C1208" s="181" t="s">
        <v>1447</v>
      </c>
      <c r="D1208" s="181"/>
      <c r="E1208" s="166">
        <f>SUM(E1209:E1215)</f>
        <v>296</v>
      </c>
      <c r="F1208" s="167">
        <f>SUM(F1209:F1215)</f>
        <v>673</v>
      </c>
      <c r="G1208" s="167">
        <f>SUM(G1209:G1215)</f>
        <v>314</v>
      </c>
      <c r="H1208" s="167">
        <f>SUM(H1209:H1215)</f>
        <v>359</v>
      </c>
      <c r="I1208" s="162"/>
    </row>
    <row r="1209" spans="2:9" s="158" customFormat="1" ht="10.5" customHeight="1">
      <c r="B1209" s="163"/>
      <c r="C1209" s="181" t="s">
        <v>1448</v>
      </c>
      <c r="D1209" s="181"/>
      <c r="E1209" s="164">
        <v>17</v>
      </c>
      <c r="F1209" s="165">
        <v>53</v>
      </c>
      <c r="G1209" s="165">
        <v>25</v>
      </c>
      <c r="H1209" s="165">
        <v>28</v>
      </c>
      <c r="I1209" s="162"/>
    </row>
    <row r="1210" spans="2:9" s="158" customFormat="1" ht="10.5" customHeight="1">
      <c r="B1210" s="163"/>
      <c r="C1210" s="181" t="s">
        <v>1449</v>
      </c>
      <c r="D1210" s="181"/>
      <c r="E1210" s="164">
        <v>24</v>
      </c>
      <c r="F1210" s="165">
        <v>66</v>
      </c>
      <c r="G1210" s="165">
        <v>32</v>
      </c>
      <c r="H1210" s="165">
        <v>34</v>
      </c>
      <c r="I1210" s="162"/>
    </row>
    <row r="1211" spans="2:9" s="158" customFormat="1" ht="10.5" customHeight="1">
      <c r="B1211" s="163"/>
      <c r="C1211" s="181" t="s">
        <v>1450</v>
      </c>
      <c r="D1211" s="181"/>
      <c r="E1211" s="164">
        <v>8</v>
      </c>
      <c r="F1211" s="165">
        <v>23</v>
      </c>
      <c r="G1211" s="165">
        <v>13</v>
      </c>
      <c r="H1211" s="165">
        <v>10</v>
      </c>
      <c r="I1211" s="162"/>
    </row>
    <row r="1212" spans="2:9" s="158" customFormat="1" ht="10.5" customHeight="1">
      <c r="B1212" s="169"/>
      <c r="C1212" s="182" t="s">
        <v>1451</v>
      </c>
      <c r="D1212" s="182"/>
      <c r="E1212" s="170">
        <v>3</v>
      </c>
      <c r="F1212" s="171">
        <v>5</v>
      </c>
      <c r="G1212" s="171">
        <v>3</v>
      </c>
      <c r="H1212" s="171">
        <v>2</v>
      </c>
      <c r="I1212" s="162"/>
    </row>
    <row r="1213" spans="2:9" s="158" customFormat="1" ht="10.5" customHeight="1">
      <c r="B1213" s="163"/>
      <c r="C1213" s="181" t="s">
        <v>1452</v>
      </c>
      <c r="D1213" s="181"/>
      <c r="E1213" s="164">
        <v>213</v>
      </c>
      <c r="F1213" s="165">
        <v>430</v>
      </c>
      <c r="G1213" s="165">
        <v>191</v>
      </c>
      <c r="H1213" s="165">
        <v>239</v>
      </c>
      <c r="I1213" s="162"/>
    </row>
    <row r="1214" spans="2:9" s="158" customFormat="1" ht="10.5" customHeight="1">
      <c r="B1214" s="163"/>
      <c r="C1214" s="181" t="s">
        <v>1453</v>
      </c>
      <c r="D1214" s="181"/>
      <c r="E1214" s="164">
        <v>31</v>
      </c>
      <c r="F1214" s="165">
        <v>96</v>
      </c>
      <c r="G1214" s="165">
        <v>50</v>
      </c>
      <c r="H1214" s="165">
        <v>46</v>
      </c>
      <c r="I1214" s="162"/>
    </row>
    <row r="1215" spans="2:9" s="158" customFormat="1" ht="10.5" customHeight="1">
      <c r="B1215" s="163"/>
      <c r="C1215" s="181" t="s">
        <v>1454</v>
      </c>
      <c r="D1215" s="181"/>
      <c r="E1215" s="164"/>
      <c r="F1215" s="165"/>
      <c r="G1215" s="165"/>
      <c r="H1215" s="165"/>
      <c r="I1215" s="162"/>
    </row>
    <row r="1216" spans="2:9" s="158" customFormat="1" ht="10.5" customHeight="1">
      <c r="B1216" s="163"/>
      <c r="C1216" s="181"/>
      <c r="D1216" s="181"/>
      <c r="E1216" s="166"/>
      <c r="F1216" s="167"/>
      <c r="G1216" s="167"/>
      <c r="H1216" s="167"/>
      <c r="I1216" s="162"/>
    </row>
    <row r="1217" spans="2:9" s="158" customFormat="1" ht="10.5" customHeight="1">
      <c r="B1217" s="163"/>
      <c r="C1217" s="181" t="s">
        <v>1455</v>
      </c>
      <c r="D1217" s="181"/>
      <c r="E1217" s="166">
        <f>SUM(E1218:E1232)</f>
        <v>514</v>
      </c>
      <c r="F1217" s="167">
        <f>SUM(F1218:F1232)</f>
        <v>1259</v>
      </c>
      <c r="G1217" s="167">
        <f>SUM(G1218:G1232)</f>
        <v>610</v>
      </c>
      <c r="H1217" s="167">
        <f>SUM(H1218:H1232)</f>
        <v>649</v>
      </c>
      <c r="I1217" s="162"/>
    </row>
    <row r="1218" spans="2:9" s="158" customFormat="1" ht="10.5" customHeight="1">
      <c r="B1218" s="163"/>
      <c r="C1218" s="181" t="s">
        <v>1456</v>
      </c>
      <c r="D1218" s="181"/>
      <c r="E1218" s="164">
        <v>24</v>
      </c>
      <c r="F1218" s="165">
        <v>57</v>
      </c>
      <c r="G1218" s="165">
        <v>29</v>
      </c>
      <c r="H1218" s="165">
        <v>28</v>
      </c>
      <c r="I1218" s="162"/>
    </row>
    <row r="1219" spans="2:9" s="158" customFormat="1" ht="10.5" customHeight="1">
      <c r="B1219" s="163"/>
      <c r="C1219" s="181" t="s">
        <v>1457</v>
      </c>
      <c r="D1219" s="181"/>
      <c r="E1219" s="164">
        <v>6</v>
      </c>
      <c r="F1219" s="165">
        <v>13</v>
      </c>
      <c r="G1219" s="165">
        <v>6</v>
      </c>
      <c r="H1219" s="165">
        <v>7</v>
      </c>
      <c r="I1219" s="162"/>
    </row>
    <row r="1220" spans="2:9" s="158" customFormat="1" ht="10.5" customHeight="1">
      <c r="B1220" s="163"/>
      <c r="C1220" s="181" t="s">
        <v>1458</v>
      </c>
      <c r="D1220" s="181"/>
      <c r="E1220" s="164">
        <v>4</v>
      </c>
      <c r="F1220" s="165">
        <v>6</v>
      </c>
      <c r="G1220" s="165">
        <v>3</v>
      </c>
      <c r="H1220" s="165">
        <v>3</v>
      </c>
      <c r="I1220" s="162"/>
    </row>
    <row r="1221" spans="2:9" s="158" customFormat="1" ht="10.5" customHeight="1">
      <c r="B1221" s="163"/>
      <c r="C1221" s="181" t="s">
        <v>1459</v>
      </c>
      <c r="D1221" s="181"/>
      <c r="E1221" s="164">
        <v>28</v>
      </c>
      <c r="F1221" s="165">
        <v>61</v>
      </c>
      <c r="G1221" s="165">
        <v>31</v>
      </c>
      <c r="H1221" s="165">
        <v>30</v>
      </c>
      <c r="I1221" s="162"/>
    </row>
    <row r="1222" spans="2:9" s="158" customFormat="1" ht="10.5" customHeight="1">
      <c r="B1222" s="163"/>
      <c r="C1222" s="181" t="s">
        <v>1460</v>
      </c>
      <c r="D1222" s="181"/>
      <c r="E1222" s="164">
        <v>8</v>
      </c>
      <c r="F1222" s="165">
        <v>96</v>
      </c>
      <c r="G1222" s="165">
        <v>18</v>
      </c>
      <c r="H1222" s="165">
        <v>78</v>
      </c>
      <c r="I1222" s="162"/>
    </row>
    <row r="1223" spans="2:9" s="158" customFormat="1" ht="10.5" customHeight="1">
      <c r="B1223" s="163"/>
      <c r="C1223" s="181" t="s">
        <v>1461</v>
      </c>
      <c r="D1223" s="181"/>
      <c r="E1223" s="164">
        <v>37</v>
      </c>
      <c r="F1223" s="165">
        <v>79</v>
      </c>
      <c r="G1223" s="165">
        <v>38</v>
      </c>
      <c r="H1223" s="165">
        <v>41</v>
      </c>
      <c r="I1223" s="162"/>
    </row>
    <row r="1224" spans="2:9" s="158" customFormat="1" ht="10.5" customHeight="1">
      <c r="B1224" s="163"/>
      <c r="C1224" s="181" t="s">
        <v>1462</v>
      </c>
      <c r="D1224" s="181"/>
      <c r="E1224" s="164">
        <v>8</v>
      </c>
      <c r="F1224" s="165">
        <v>39</v>
      </c>
      <c r="G1224" s="165">
        <v>13</v>
      </c>
      <c r="H1224" s="165">
        <v>26</v>
      </c>
      <c r="I1224" s="162"/>
    </row>
    <row r="1225" spans="2:9" s="158" customFormat="1" ht="10.5" customHeight="1">
      <c r="B1225" s="163"/>
      <c r="C1225" s="181" t="s">
        <v>1463</v>
      </c>
      <c r="D1225" s="181"/>
      <c r="E1225" s="164">
        <v>23</v>
      </c>
      <c r="F1225" s="165">
        <v>55</v>
      </c>
      <c r="G1225" s="165">
        <v>25</v>
      </c>
      <c r="H1225" s="165">
        <v>30</v>
      </c>
      <c r="I1225" s="162"/>
    </row>
    <row r="1226" spans="2:9" s="158" customFormat="1" ht="10.5" customHeight="1">
      <c r="B1226" s="163"/>
      <c r="C1226" s="181" t="s">
        <v>1464</v>
      </c>
      <c r="D1226" s="181"/>
      <c r="E1226" s="164">
        <v>51</v>
      </c>
      <c r="F1226" s="165">
        <v>118</v>
      </c>
      <c r="G1226" s="165">
        <v>63</v>
      </c>
      <c r="H1226" s="165">
        <v>55</v>
      </c>
      <c r="I1226" s="162"/>
    </row>
    <row r="1227" spans="2:9" s="158" customFormat="1" ht="10.5" customHeight="1">
      <c r="B1227" s="163"/>
      <c r="C1227" s="181" t="s">
        <v>1465</v>
      </c>
      <c r="D1227" s="181"/>
      <c r="E1227" s="164">
        <v>24</v>
      </c>
      <c r="F1227" s="165">
        <v>64</v>
      </c>
      <c r="G1227" s="165">
        <v>33</v>
      </c>
      <c r="H1227" s="165">
        <v>31</v>
      </c>
      <c r="I1227" s="162"/>
    </row>
    <row r="1228" spans="2:9" s="158" customFormat="1" ht="10.5" customHeight="1">
      <c r="B1228" s="163"/>
      <c r="C1228" s="181" t="s">
        <v>1466</v>
      </c>
      <c r="D1228" s="181"/>
      <c r="E1228" s="164">
        <v>6</v>
      </c>
      <c r="F1228" s="165">
        <v>21</v>
      </c>
      <c r="G1228" s="165">
        <v>12</v>
      </c>
      <c r="H1228" s="165">
        <v>9</v>
      </c>
      <c r="I1228" s="162"/>
    </row>
    <row r="1229" spans="2:9" s="158" customFormat="1" ht="10.5" customHeight="1">
      <c r="B1229" s="163"/>
      <c r="C1229" s="181" t="s">
        <v>1467</v>
      </c>
      <c r="D1229" s="181"/>
      <c r="E1229" s="164">
        <v>9</v>
      </c>
      <c r="F1229" s="165">
        <v>34</v>
      </c>
      <c r="G1229" s="165">
        <v>16</v>
      </c>
      <c r="H1229" s="165">
        <v>18</v>
      </c>
      <c r="I1229" s="162"/>
    </row>
    <row r="1230" spans="2:9" s="158" customFormat="1" ht="10.5" customHeight="1">
      <c r="B1230" s="163"/>
      <c r="C1230" s="181" t="s">
        <v>1468</v>
      </c>
      <c r="D1230" s="181"/>
      <c r="E1230" s="164">
        <v>103</v>
      </c>
      <c r="F1230" s="165">
        <v>206</v>
      </c>
      <c r="G1230" s="165">
        <v>112</v>
      </c>
      <c r="H1230" s="165">
        <v>94</v>
      </c>
      <c r="I1230" s="162"/>
    </row>
    <row r="1231" spans="2:9" s="158" customFormat="1" ht="10.5" customHeight="1">
      <c r="B1231" s="163"/>
      <c r="C1231" s="181" t="s">
        <v>1469</v>
      </c>
      <c r="D1231" s="181"/>
      <c r="E1231" s="164">
        <v>59</v>
      </c>
      <c r="F1231" s="165">
        <v>141</v>
      </c>
      <c r="G1231" s="165">
        <v>70</v>
      </c>
      <c r="H1231" s="165">
        <v>71</v>
      </c>
      <c r="I1231" s="162"/>
    </row>
    <row r="1232" spans="2:9" s="158" customFormat="1" ht="10.5" customHeight="1">
      <c r="B1232" s="163"/>
      <c r="C1232" s="181" t="s">
        <v>1470</v>
      </c>
      <c r="D1232" s="181"/>
      <c r="E1232" s="164">
        <v>124</v>
      </c>
      <c r="F1232" s="165">
        <v>269</v>
      </c>
      <c r="G1232" s="165">
        <v>141</v>
      </c>
      <c r="H1232" s="165">
        <v>128</v>
      </c>
      <c r="I1232" s="162"/>
    </row>
    <row r="1233" spans="2:9" s="158" customFormat="1" ht="10.5" customHeight="1">
      <c r="B1233" s="163"/>
      <c r="C1233" s="181"/>
      <c r="D1233" s="181"/>
      <c r="E1233" s="166"/>
      <c r="F1233" s="167"/>
      <c r="G1233" s="167"/>
      <c r="H1233" s="167"/>
      <c r="I1233" s="162"/>
    </row>
    <row r="1234" spans="2:9" s="158" customFormat="1" ht="10.5" customHeight="1">
      <c r="B1234" s="163"/>
      <c r="C1234" s="181" t="s">
        <v>1471</v>
      </c>
      <c r="D1234" s="181"/>
      <c r="E1234" s="166">
        <f>SUM(E1235:E1246)</f>
        <v>172</v>
      </c>
      <c r="F1234" s="167">
        <f>SUM(F1235:F1246)</f>
        <v>546</v>
      </c>
      <c r="G1234" s="167">
        <f>SUM(G1235:G1246)</f>
        <v>239</v>
      </c>
      <c r="H1234" s="167">
        <f>SUM(H1235:H1246)</f>
        <v>307</v>
      </c>
      <c r="I1234" s="162"/>
    </row>
    <row r="1235" spans="2:9" s="158" customFormat="1" ht="10.5" customHeight="1">
      <c r="B1235" s="163"/>
      <c r="C1235" s="181" t="s">
        <v>1472</v>
      </c>
      <c r="D1235" s="181"/>
      <c r="E1235" s="164">
        <v>28</v>
      </c>
      <c r="F1235" s="165">
        <v>66</v>
      </c>
      <c r="G1235" s="165">
        <v>33</v>
      </c>
      <c r="H1235" s="165">
        <v>33</v>
      </c>
      <c r="I1235" s="162"/>
    </row>
    <row r="1236" spans="2:9" s="158" customFormat="1" ht="10.5" customHeight="1">
      <c r="B1236" s="163"/>
      <c r="C1236" s="181" t="s">
        <v>1473</v>
      </c>
      <c r="D1236" s="181"/>
      <c r="E1236" s="164">
        <v>4</v>
      </c>
      <c r="F1236" s="165">
        <v>13</v>
      </c>
      <c r="G1236" s="165">
        <v>6</v>
      </c>
      <c r="H1236" s="165">
        <v>7</v>
      </c>
      <c r="I1236" s="162"/>
    </row>
    <row r="1237" spans="2:9" s="158" customFormat="1" ht="10.5" customHeight="1">
      <c r="B1237" s="163"/>
      <c r="C1237" s="181" t="s">
        <v>1474</v>
      </c>
      <c r="D1237" s="181"/>
      <c r="E1237" s="164"/>
      <c r="F1237" s="165"/>
      <c r="G1237" s="165"/>
      <c r="H1237" s="165"/>
      <c r="I1237" s="162"/>
    </row>
    <row r="1238" spans="2:9" s="158" customFormat="1" ht="10.5" customHeight="1">
      <c r="B1238" s="163"/>
      <c r="C1238" s="181" t="s">
        <v>1475</v>
      </c>
      <c r="D1238" s="181"/>
      <c r="E1238" s="164">
        <v>5</v>
      </c>
      <c r="F1238" s="165">
        <v>15</v>
      </c>
      <c r="G1238" s="165">
        <v>6</v>
      </c>
      <c r="H1238" s="165">
        <v>9</v>
      </c>
      <c r="I1238" s="162"/>
    </row>
    <row r="1239" spans="2:9" s="158" customFormat="1" ht="10.5" customHeight="1">
      <c r="B1239" s="163"/>
      <c r="C1239" s="181" t="s">
        <v>1476</v>
      </c>
      <c r="D1239" s="181"/>
      <c r="E1239" s="164"/>
      <c r="F1239" s="165"/>
      <c r="G1239" s="165"/>
      <c r="H1239" s="165"/>
      <c r="I1239" s="162"/>
    </row>
    <row r="1240" spans="2:9" s="158" customFormat="1" ht="10.5" customHeight="1">
      <c r="B1240" s="163"/>
      <c r="C1240" s="181" t="s">
        <v>1477</v>
      </c>
      <c r="D1240" s="181"/>
      <c r="E1240" s="164"/>
      <c r="F1240" s="165"/>
      <c r="G1240" s="165"/>
      <c r="H1240" s="165"/>
      <c r="I1240" s="162"/>
    </row>
    <row r="1241" spans="2:9" s="158" customFormat="1" ht="10.5" customHeight="1">
      <c r="B1241" s="163"/>
      <c r="C1241" s="181" t="s">
        <v>1478</v>
      </c>
      <c r="D1241" s="181"/>
      <c r="E1241" s="164">
        <v>18</v>
      </c>
      <c r="F1241" s="165">
        <v>48</v>
      </c>
      <c r="G1241" s="165">
        <v>26</v>
      </c>
      <c r="H1241" s="165">
        <v>22</v>
      </c>
      <c r="I1241" s="162"/>
    </row>
    <row r="1242" spans="2:9" s="158" customFormat="1" ht="10.5" customHeight="1">
      <c r="B1242" s="163"/>
      <c r="C1242" s="181" t="s">
        <v>1479</v>
      </c>
      <c r="D1242" s="181"/>
      <c r="E1242" s="164"/>
      <c r="F1242" s="165"/>
      <c r="G1242" s="165"/>
      <c r="H1242" s="165"/>
      <c r="I1242" s="162"/>
    </row>
    <row r="1243" spans="2:9" s="158" customFormat="1" ht="10.5" customHeight="1">
      <c r="B1243" s="163"/>
      <c r="C1243" s="181" t="s">
        <v>1480</v>
      </c>
      <c r="D1243" s="181"/>
      <c r="E1243" s="164">
        <v>3</v>
      </c>
      <c r="F1243" s="165">
        <v>7</v>
      </c>
      <c r="G1243" s="165">
        <v>2</v>
      </c>
      <c r="H1243" s="165">
        <v>5</v>
      </c>
      <c r="I1243" s="162"/>
    </row>
    <row r="1244" spans="2:9" s="158" customFormat="1" ht="10.5" customHeight="1">
      <c r="B1244" s="163"/>
      <c r="C1244" s="181" t="s">
        <v>1481</v>
      </c>
      <c r="D1244" s="181"/>
      <c r="E1244" s="164">
        <v>27</v>
      </c>
      <c r="F1244" s="165">
        <v>67</v>
      </c>
      <c r="G1244" s="165">
        <v>31</v>
      </c>
      <c r="H1244" s="165">
        <v>36</v>
      </c>
      <c r="I1244" s="162"/>
    </row>
    <row r="1245" spans="2:9" s="158" customFormat="1" ht="10.5" customHeight="1">
      <c r="B1245" s="163"/>
      <c r="C1245" s="181" t="s">
        <v>1482</v>
      </c>
      <c r="D1245" s="181"/>
      <c r="E1245" s="164">
        <v>70</v>
      </c>
      <c r="F1245" s="165">
        <v>277</v>
      </c>
      <c r="G1245" s="165">
        <v>116</v>
      </c>
      <c r="H1245" s="165">
        <v>161</v>
      </c>
      <c r="I1245" s="162"/>
    </row>
    <row r="1246" spans="2:9" s="158" customFormat="1" ht="10.5" customHeight="1">
      <c r="B1246" s="163"/>
      <c r="C1246" s="181" t="s">
        <v>1483</v>
      </c>
      <c r="D1246" s="181"/>
      <c r="E1246" s="164">
        <v>17</v>
      </c>
      <c r="F1246" s="165">
        <v>53</v>
      </c>
      <c r="G1246" s="165">
        <v>19</v>
      </c>
      <c r="H1246" s="165">
        <v>34</v>
      </c>
      <c r="I1246" s="162"/>
    </row>
    <row r="1247" spans="2:9" s="158" customFormat="1" ht="10.5" customHeight="1">
      <c r="B1247" s="163"/>
      <c r="C1247" s="181"/>
      <c r="D1247" s="181"/>
      <c r="E1247" s="166"/>
      <c r="F1247" s="167"/>
      <c r="G1247" s="167"/>
      <c r="H1247" s="167"/>
      <c r="I1247" s="162"/>
    </row>
    <row r="1248" spans="2:9" s="158" customFormat="1" ht="10.5" customHeight="1">
      <c r="B1248" s="163"/>
      <c r="C1248" s="181" t="s">
        <v>1484</v>
      </c>
      <c r="D1248" s="181"/>
      <c r="E1248" s="166">
        <f>SUM(E1249:E1253)</f>
        <v>38</v>
      </c>
      <c r="F1248" s="167">
        <f>SUM(F1249:F1253)</f>
        <v>117</v>
      </c>
      <c r="G1248" s="167">
        <f>SUM(G1249:G1253)</f>
        <v>59</v>
      </c>
      <c r="H1248" s="167">
        <f>SUM(H1249:H1253)</f>
        <v>58</v>
      </c>
      <c r="I1248" s="162"/>
    </row>
    <row r="1249" spans="2:9" s="158" customFormat="1" ht="10.5" customHeight="1">
      <c r="B1249" s="163"/>
      <c r="C1249" s="181" t="s">
        <v>1485</v>
      </c>
      <c r="D1249" s="181"/>
      <c r="E1249" s="164">
        <v>11</v>
      </c>
      <c r="F1249" s="165">
        <v>34</v>
      </c>
      <c r="G1249" s="165">
        <v>17</v>
      </c>
      <c r="H1249" s="165">
        <v>17</v>
      </c>
      <c r="I1249" s="162"/>
    </row>
    <row r="1250" spans="2:9" s="158" customFormat="1" ht="10.5" customHeight="1">
      <c r="B1250" s="163"/>
      <c r="C1250" s="181" t="s">
        <v>1486</v>
      </c>
      <c r="D1250" s="181"/>
      <c r="E1250" s="164"/>
      <c r="F1250" s="165"/>
      <c r="G1250" s="165"/>
      <c r="H1250" s="165"/>
      <c r="I1250" s="162"/>
    </row>
    <row r="1251" spans="2:9" s="158" customFormat="1" ht="10.5" customHeight="1">
      <c r="B1251" s="163"/>
      <c r="C1251" s="181" t="s">
        <v>1487</v>
      </c>
      <c r="D1251" s="181"/>
      <c r="E1251" s="164">
        <v>12</v>
      </c>
      <c r="F1251" s="165">
        <v>36</v>
      </c>
      <c r="G1251" s="165">
        <v>18</v>
      </c>
      <c r="H1251" s="165">
        <v>18</v>
      </c>
      <c r="I1251" s="162"/>
    </row>
    <row r="1252" spans="2:9" s="158" customFormat="1" ht="10.5" customHeight="1">
      <c r="B1252" s="163"/>
      <c r="C1252" s="181" t="s">
        <v>1488</v>
      </c>
      <c r="D1252" s="181"/>
      <c r="E1252" s="164">
        <v>5</v>
      </c>
      <c r="F1252" s="165">
        <v>16</v>
      </c>
      <c r="G1252" s="165">
        <v>8</v>
      </c>
      <c r="H1252" s="165">
        <v>8</v>
      </c>
      <c r="I1252" s="162"/>
    </row>
    <row r="1253" spans="2:9" s="158" customFormat="1" ht="10.5" customHeight="1">
      <c r="B1253" s="163"/>
      <c r="C1253" s="181" t="s">
        <v>1489</v>
      </c>
      <c r="D1253" s="181"/>
      <c r="E1253" s="164">
        <v>10</v>
      </c>
      <c r="F1253" s="165">
        <v>31</v>
      </c>
      <c r="G1253" s="165">
        <v>16</v>
      </c>
      <c r="H1253" s="165">
        <v>15</v>
      </c>
      <c r="I1253" s="162"/>
    </row>
    <row r="1254" spans="2:9" s="158" customFormat="1" ht="10.5" customHeight="1">
      <c r="B1254" s="163"/>
      <c r="C1254" s="181"/>
      <c r="D1254" s="181"/>
      <c r="E1254" s="166"/>
      <c r="F1254" s="167"/>
      <c r="G1254" s="167"/>
      <c r="H1254" s="167"/>
      <c r="I1254" s="162"/>
    </row>
    <row r="1255" spans="2:9" s="158" customFormat="1" ht="10.5" customHeight="1">
      <c r="B1255" s="163"/>
      <c r="C1255" s="181" t="s">
        <v>1490</v>
      </c>
      <c r="D1255" s="181"/>
      <c r="E1255" s="166">
        <f>SUM(E1256:E1273)</f>
        <v>187</v>
      </c>
      <c r="F1255" s="167">
        <f>SUM(F1256:F1273)</f>
        <v>414</v>
      </c>
      <c r="G1255" s="167">
        <f>SUM(G1256:G1273)</f>
        <v>208</v>
      </c>
      <c r="H1255" s="167">
        <f>SUM(H1256:H1273)</f>
        <v>206</v>
      </c>
      <c r="I1255" s="162"/>
    </row>
    <row r="1256" spans="2:9" s="158" customFormat="1" ht="10.5" customHeight="1">
      <c r="B1256" s="163"/>
      <c r="C1256" s="181" t="s">
        <v>1491</v>
      </c>
      <c r="D1256" s="181"/>
      <c r="E1256" s="164">
        <v>15</v>
      </c>
      <c r="F1256" s="165">
        <v>25</v>
      </c>
      <c r="G1256" s="165">
        <v>16</v>
      </c>
      <c r="H1256" s="165">
        <v>9</v>
      </c>
      <c r="I1256" s="162"/>
    </row>
    <row r="1257" spans="2:9" s="158" customFormat="1" ht="10.5" customHeight="1">
      <c r="B1257" s="163"/>
      <c r="C1257" s="181" t="s">
        <v>1492</v>
      </c>
      <c r="D1257" s="181"/>
      <c r="E1257" s="164">
        <v>12</v>
      </c>
      <c r="F1257" s="165">
        <v>24</v>
      </c>
      <c r="G1257" s="165">
        <v>11</v>
      </c>
      <c r="H1257" s="165">
        <v>13</v>
      </c>
      <c r="I1257" s="162"/>
    </row>
    <row r="1258" spans="2:9" s="158" customFormat="1" ht="10.5" customHeight="1">
      <c r="B1258" s="163"/>
      <c r="C1258" s="181" t="s">
        <v>1493</v>
      </c>
      <c r="D1258" s="181"/>
      <c r="E1258" s="164">
        <v>21</v>
      </c>
      <c r="F1258" s="165">
        <v>50</v>
      </c>
      <c r="G1258" s="165">
        <v>21</v>
      </c>
      <c r="H1258" s="165">
        <v>29</v>
      </c>
      <c r="I1258" s="162"/>
    </row>
    <row r="1259" spans="2:9" s="158" customFormat="1" ht="10.5" customHeight="1">
      <c r="B1259" s="163"/>
      <c r="C1259" s="181" t="s">
        <v>1494</v>
      </c>
      <c r="D1259" s="181"/>
      <c r="E1259" s="164">
        <v>13</v>
      </c>
      <c r="F1259" s="165">
        <v>30</v>
      </c>
      <c r="G1259" s="165">
        <v>13</v>
      </c>
      <c r="H1259" s="165">
        <v>17</v>
      </c>
      <c r="I1259" s="162"/>
    </row>
    <row r="1260" spans="2:9" s="158" customFormat="1" ht="10.5" customHeight="1">
      <c r="B1260" s="163"/>
      <c r="C1260" s="181" t="s">
        <v>1495</v>
      </c>
      <c r="D1260" s="181"/>
      <c r="E1260" s="164">
        <v>5</v>
      </c>
      <c r="F1260" s="165">
        <v>11</v>
      </c>
      <c r="G1260" s="165">
        <v>6</v>
      </c>
      <c r="H1260" s="165">
        <v>5</v>
      </c>
      <c r="I1260" s="162"/>
    </row>
    <row r="1261" spans="2:9" s="158" customFormat="1" ht="10.5" customHeight="1">
      <c r="B1261" s="163"/>
      <c r="C1261" s="181" t="s">
        <v>1496</v>
      </c>
      <c r="D1261" s="181"/>
      <c r="E1261" s="164"/>
      <c r="F1261" s="165"/>
      <c r="G1261" s="165"/>
      <c r="H1261" s="165"/>
      <c r="I1261" s="162"/>
    </row>
    <row r="1262" spans="2:9" s="158" customFormat="1" ht="10.5" customHeight="1">
      <c r="B1262" s="163"/>
      <c r="C1262" s="181" t="s">
        <v>1497</v>
      </c>
      <c r="D1262" s="181"/>
      <c r="E1262" s="164">
        <v>5</v>
      </c>
      <c r="F1262" s="165">
        <v>7</v>
      </c>
      <c r="G1262" s="165">
        <v>3</v>
      </c>
      <c r="H1262" s="165">
        <v>4</v>
      </c>
      <c r="I1262" s="162"/>
    </row>
    <row r="1263" spans="2:9" s="158" customFormat="1" ht="10.5" customHeight="1">
      <c r="B1263" s="163"/>
      <c r="C1263" s="181" t="s">
        <v>1498</v>
      </c>
      <c r="D1263" s="181"/>
      <c r="E1263" s="164"/>
      <c r="F1263" s="165"/>
      <c r="G1263" s="165"/>
      <c r="H1263" s="165"/>
      <c r="I1263" s="162"/>
    </row>
    <row r="1264" spans="2:9" s="158" customFormat="1" ht="10.5" customHeight="1">
      <c r="B1264" s="163"/>
      <c r="C1264" s="181" t="s">
        <v>1499</v>
      </c>
      <c r="D1264" s="181"/>
      <c r="E1264" s="164">
        <v>30</v>
      </c>
      <c r="F1264" s="165">
        <v>72</v>
      </c>
      <c r="G1264" s="165">
        <v>40</v>
      </c>
      <c r="H1264" s="165">
        <v>32</v>
      </c>
      <c r="I1264" s="162"/>
    </row>
    <row r="1265" spans="2:9" s="158" customFormat="1" ht="10.5" customHeight="1">
      <c r="B1265" s="163"/>
      <c r="C1265" s="181" t="s">
        <v>1500</v>
      </c>
      <c r="D1265" s="181"/>
      <c r="E1265" s="164">
        <v>14</v>
      </c>
      <c r="F1265" s="165">
        <v>22</v>
      </c>
      <c r="G1265" s="165">
        <v>11</v>
      </c>
      <c r="H1265" s="165">
        <v>11</v>
      </c>
      <c r="I1265" s="162"/>
    </row>
    <row r="1266" spans="2:9" s="158" customFormat="1" ht="10.5" customHeight="1">
      <c r="B1266" s="163"/>
      <c r="C1266" s="181" t="s">
        <v>1501</v>
      </c>
      <c r="D1266" s="181"/>
      <c r="E1266" s="164">
        <v>6</v>
      </c>
      <c r="F1266" s="165">
        <v>16</v>
      </c>
      <c r="G1266" s="165">
        <v>6</v>
      </c>
      <c r="H1266" s="165">
        <v>10</v>
      </c>
      <c r="I1266" s="162"/>
    </row>
    <row r="1267" spans="2:9" s="158" customFormat="1" ht="10.5" customHeight="1">
      <c r="B1267" s="163"/>
      <c r="C1267" s="181" t="s">
        <v>1502</v>
      </c>
      <c r="D1267" s="181"/>
      <c r="E1267" s="164">
        <v>26</v>
      </c>
      <c r="F1267" s="165">
        <v>59</v>
      </c>
      <c r="G1267" s="165">
        <v>32</v>
      </c>
      <c r="H1267" s="165">
        <v>27</v>
      </c>
      <c r="I1267" s="162"/>
    </row>
    <row r="1268" spans="2:9" s="158" customFormat="1" ht="10.5" customHeight="1">
      <c r="B1268" s="163"/>
      <c r="C1268" s="181" t="s">
        <v>1503</v>
      </c>
      <c r="D1268" s="181"/>
      <c r="E1268" s="164">
        <v>7</v>
      </c>
      <c r="F1268" s="165">
        <v>20</v>
      </c>
      <c r="G1268" s="165">
        <v>10</v>
      </c>
      <c r="H1268" s="165">
        <v>10</v>
      </c>
      <c r="I1268" s="162"/>
    </row>
    <row r="1269" spans="2:9" s="158" customFormat="1" ht="10.5" customHeight="1">
      <c r="B1269" s="163"/>
      <c r="C1269" s="181" t="s">
        <v>1504</v>
      </c>
      <c r="D1269" s="181"/>
      <c r="E1269" s="164">
        <v>3</v>
      </c>
      <c r="F1269" s="165">
        <v>5</v>
      </c>
      <c r="G1269" s="165">
        <v>2</v>
      </c>
      <c r="H1269" s="165">
        <v>3</v>
      </c>
      <c r="I1269" s="162"/>
    </row>
    <row r="1270" spans="2:9" s="158" customFormat="1" ht="10.5" customHeight="1">
      <c r="B1270" s="163"/>
      <c r="C1270" s="181" t="s">
        <v>1505</v>
      </c>
      <c r="D1270" s="181"/>
      <c r="E1270" s="164">
        <v>11</v>
      </c>
      <c r="F1270" s="165">
        <v>35</v>
      </c>
      <c r="G1270" s="165">
        <v>18</v>
      </c>
      <c r="H1270" s="165">
        <v>17</v>
      </c>
      <c r="I1270" s="162"/>
    </row>
    <row r="1271" spans="2:9" s="158" customFormat="1" ht="10.5" customHeight="1">
      <c r="B1271" s="163"/>
      <c r="C1271" s="181" t="s">
        <v>1506</v>
      </c>
      <c r="D1271" s="181"/>
      <c r="E1271" s="164">
        <v>8</v>
      </c>
      <c r="F1271" s="165">
        <v>14</v>
      </c>
      <c r="G1271" s="165">
        <v>8</v>
      </c>
      <c r="H1271" s="165">
        <v>6</v>
      </c>
      <c r="I1271" s="162"/>
    </row>
    <row r="1272" spans="2:9" s="158" customFormat="1" ht="10.5" customHeight="1">
      <c r="B1272" s="163"/>
      <c r="C1272" s="181" t="s">
        <v>1507</v>
      </c>
      <c r="D1272" s="181"/>
      <c r="E1272" s="164">
        <v>11</v>
      </c>
      <c r="F1272" s="165">
        <v>24</v>
      </c>
      <c r="G1272" s="165">
        <v>11</v>
      </c>
      <c r="H1272" s="165">
        <v>13</v>
      </c>
      <c r="I1272" s="162"/>
    </row>
    <row r="1273" spans="2:9" s="158" customFormat="1" ht="10.5" customHeight="1">
      <c r="B1273" s="163"/>
      <c r="C1273" s="181" t="s">
        <v>1508</v>
      </c>
      <c r="D1273" s="181"/>
      <c r="E1273" s="164"/>
      <c r="F1273" s="165"/>
      <c r="G1273" s="165"/>
      <c r="H1273" s="165"/>
      <c r="I1273" s="162"/>
    </row>
    <row r="1274" spans="2:9" s="158" customFormat="1" ht="10.5" customHeight="1">
      <c r="B1274" s="163"/>
      <c r="C1274" s="181"/>
      <c r="D1274" s="181"/>
      <c r="E1274" s="166"/>
      <c r="F1274" s="167"/>
      <c r="G1274" s="167"/>
      <c r="H1274" s="167"/>
      <c r="I1274" s="162"/>
    </row>
    <row r="1275" spans="2:9" s="158" customFormat="1" ht="10.5" customHeight="1">
      <c r="B1275" s="163"/>
      <c r="C1275" s="181" t="s">
        <v>1509</v>
      </c>
      <c r="D1275" s="181"/>
      <c r="E1275" s="166">
        <f>SUM(E1276:E1294)</f>
        <v>109</v>
      </c>
      <c r="F1275" s="167">
        <f>SUM(F1276:F1294)</f>
        <v>243</v>
      </c>
      <c r="G1275" s="167">
        <f>SUM(G1276:G1294)</f>
        <v>108</v>
      </c>
      <c r="H1275" s="167">
        <f>SUM(H1276:H1294)</f>
        <v>135</v>
      </c>
      <c r="I1275" s="162"/>
    </row>
    <row r="1276" spans="2:9" s="158" customFormat="1" ht="10.5" customHeight="1">
      <c r="B1276" s="163"/>
      <c r="C1276" s="181" t="s">
        <v>1510</v>
      </c>
      <c r="D1276" s="181"/>
      <c r="E1276" s="164"/>
      <c r="F1276" s="165"/>
      <c r="G1276" s="165"/>
      <c r="H1276" s="165"/>
      <c r="I1276" s="162"/>
    </row>
    <row r="1277" spans="2:9" s="158" customFormat="1" ht="10.5" customHeight="1">
      <c r="B1277" s="163"/>
      <c r="C1277" s="181" t="s">
        <v>1511</v>
      </c>
      <c r="D1277" s="181"/>
      <c r="E1277" s="164">
        <v>9</v>
      </c>
      <c r="F1277" s="165">
        <v>20</v>
      </c>
      <c r="G1277" s="165">
        <v>9</v>
      </c>
      <c r="H1277" s="165">
        <v>11</v>
      </c>
      <c r="I1277" s="162"/>
    </row>
    <row r="1278" spans="2:9" s="158" customFormat="1" ht="10.5" customHeight="1">
      <c r="B1278" s="163"/>
      <c r="C1278" s="181" t="s">
        <v>1512</v>
      </c>
      <c r="D1278" s="181"/>
      <c r="E1278" s="164"/>
      <c r="F1278" s="165"/>
      <c r="G1278" s="165"/>
      <c r="H1278" s="165"/>
      <c r="I1278" s="162"/>
    </row>
    <row r="1279" spans="2:9" s="158" customFormat="1" ht="10.5" customHeight="1">
      <c r="B1279" s="163"/>
      <c r="C1279" s="181" t="s">
        <v>1513</v>
      </c>
      <c r="D1279" s="181"/>
      <c r="E1279" s="164">
        <v>7</v>
      </c>
      <c r="F1279" s="165">
        <v>22</v>
      </c>
      <c r="G1279" s="165">
        <v>11</v>
      </c>
      <c r="H1279" s="165">
        <v>11</v>
      </c>
      <c r="I1279" s="162"/>
    </row>
    <row r="1280" spans="2:9" s="158" customFormat="1" ht="10.5" customHeight="1">
      <c r="B1280" s="163"/>
      <c r="C1280" s="181" t="s">
        <v>1514</v>
      </c>
      <c r="D1280" s="181"/>
      <c r="E1280" s="164">
        <v>51</v>
      </c>
      <c r="F1280" s="165">
        <v>87</v>
      </c>
      <c r="G1280" s="165">
        <v>35</v>
      </c>
      <c r="H1280" s="165">
        <v>52</v>
      </c>
      <c r="I1280" s="162"/>
    </row>
    <row r="1281" spans="2:9" s="158" customFormat="1" ht="10.5" customHeight="1">
      <c r="B1281" s="163"/>
      <c r="C1281" s="181" t="s">
        <v>1515</v>
      </c>
      <c r="D1281" s="181"/>
      <c r="E1281" s="164">
        <v>8</v>
      </c>
      <c r="F1281" s="165">
        <v>21</v>
      </c>
      <c r="G1281" s="165">
        <v>10</v>
      </c>
      <c r="H1281" s="165">
        <v>11</v>
      </c>
      <c r="I1281" s="162"/>
    </row>
    <row r="1282" spans="2:9" s="158" customFormat="1" ht="10.5" customHeight="1">
      <c r="B1282" s="163"/>
      <c r="C1282" s="181" t="s">
        <v>1516</v>
      </c>
      <c r="D1282" s="181"/>
      <c r="E1282" s="164">
        <v>7</v>
      </c>
      <c r="F1282" s="165">
        <v>16</v>
      </c>
      <c r="G1282" s="165">
        <v>7</v>
      </c>
      <c r="H1282" s="165">
        <v>9</v>
      </c>
      <c r="I1282" s="162"/>
    </row>
    <row r="1283" spans="2:9" s="158" customFormat="1" ht="10.5" customHeight="1">
      <c r="B1283" s="169"/>
      <c r="C1283" s="182" t="s">
        <v>1517</v>
      </c>
      <c r="D1283" s="182"/>
      <c r="E1283" s="170"/>
      <c r="F1283" s="171"/>
      <c r="G1283" s="171"/>
      <c r="H1283" s="171"/>
      <c r="I1283" s="162"/>
    </row>
    <row r="1284" spans="2:9" s="158" customFormat="1" ht="10.5" customHeight="1">
      <c r="B1284" s="163"/>
      <c r="C1284" s="181" t="s">
        <v>1518</v>
      </c>
      <c r="D1284" s="181"/>
      <c r="E1284" s="164"/>
      <c r="F1284" s="165"/>
      <c r="G1284" s="165"/>
      <c r="H1284" s="165"/>
      <c r="I1284" s="162"/>
    </row>
    <row r="1285" spans="2:9" s="158" customFormat="1" ht="10.5" customHeight="1">
      <c r="B1285" s="163"/>
      <c r="C1285" s="181" t="s">
        <v>1519</v>
      </c>
      <c r="D1285" s="181"/>
      <c r="E1285" s="164">
        <v>6</v>
      </c>
      <c r="F1285" s="165">
        <v>15</v>
      </c>
      <c r="G1285" s="165">
        <v>9</v>
      </c>
      <c r="H1285" s="165">
        <v>6</v>
      </c>
      <c r="I1285" s="162"/>
    </row>
    <row r="1286" spans="2:9" s="158" customFormat="1" ht="10.5" customHeight="1">
      <c r="B1286" s="163"/>
      <c r="C1286" s="181" t="s">
        <v>1520</v>
      </c>
      <c r="D1286" s="181"/>
      <c r="E1286" s="164"/>
      <c r="F1286" s="165"/>
      <c r="G1286" s="165"/>
      <c r="H1286" s="165"/>
      <c r="I1286" s="162"/>
    </row>
    <row r="1287" spans="2:9" s="158" customFormat="1" ht="10.5" customHeight="1">
      <c r="B1287" s="163"/>
      <c r="C1287" s="181" t="s">
        <v>1521</v>
      </c>
      <c r="D1287" s="181"/>
      <c r="E1287" s="164"/>
      <c r="F1287" s="165"/>
      <c r="G1287" s="165"/>
      <c r="H1287" s="165"/>
      <c r="I1287" s="162"/>
    </row>
    <row r="1288" spans="2:9" s="158" customFormat="1" ht="10.5" customHeight="1">
      <c r="B1288" s="163"/>
      <c r="C1288" s="181" t="s">
        <v>1522</v>
      </c>
      <c r="D1288" s="181"/>
      <c r="E1288" s="164">
        <v>7</v>
      </c>
      <c r="F1288" s="165">
        <v>24</v>
      </c>
      <c r="G1288" s="165">
        <v>11</v>
      </c>
      <c r="H1288" s="165">
        <v>13</v>
      </c>
      <c r="I1288" s="162"/>
    </row>
    <row r="1289" spans="2:9" s="158" customFormat="1" ht="10.5" customHeight="1">
      <c r="B1289" s="163"/>
      <c r="C1289" s="181" t="s">
        <v>1523</v>
      </c>
      <c r="D1289" s="181"/>
      <c r="E1289" s="164"/>
      <c r="F1289" s="165"/>
      <c r="G1289" s="165"/>
      <c r="H1289" s="165"/>
      <c r="I1289" s="162"/>
    </row>
    <row r="1290" spans="2:9" s="158" customFormat="1" ht="10.5" customHeight="1">
      <c r="B1290" s="163"/>
      <c r="C1290" s="181" t="s">
        <v>1524</v>
      </c>
      <c r="D1290" s="181"/>
      <c r="E1290" s="164"/>
      <c r="F1290" s="165"/>
      <c r="G1290" s="165"/>
      <c r="H1290" s="165"/>
      <c r="I1290" s="162"/>
    </row>
    <row r="1291" spans="2:9" s="158" customFormat="1" ht="10.5" customHeight="1">
      <c r="B1291" s="163"/>
      <c r="C1291" s="181" t="s">
        <v>1525</v>
      </c>
      <c r="D1291" s="181"/>
      <c r="E1291" s="164">
        <v>6</v>
      </c>
      <c r="F1291" s="165">
        <v>17</v>
      </c>
      <c r="G1291" s="165">
        <v>7</v>
      </c>
      <c r="H1291" s="165">
        <v>10</v>
      </c>
      <c r="I1291" s="162"/>
    </row>
    <row r="1292" spans="2:9" s="158" customFormat="1" ht="10.5" customHeight="1">
      <c r="B1292" s="163"/>
      <c r="C1292" s="181" t="s">
        <v>1526</v>
      </c>
      <c r="D1292" s="181"/>
      <c r="E1292" s="164"/>
      <c r="F1292" s="165"/>
      <c r="G1292" s="165"/>
      <c r="H1292" s="165"/>
      <c r="I1292" s="162"/>
    </row>
    <row r="1293" spans="2:9" s="158" customFormat="1" ht="10.5" customHeight="1">
      <c r="B1293" s="163"/>
      <c r="C1293" s="181" t="s">
        <v>1527</v>
      </c>
      <c r="D1293" s="181"/>
      <c r="E1293" s="164">
        <v>5</v>
      </c>
      <c r="F1293" s="165">
        <v>15</v>
      </c>
      <c r="G1293" s="165">
        <v>7</v>
      </c>
      <c r="H1293" s="165">
        <v>8</v>
      </c>
      <c r="I1293" s="162"/>
    </row>
    <row r="1294" spans="2:9" s="158" customFormat="1" ht="10.5" customHeight="1">
      <c r="B1294" s="163"/>
      <c r="C1294" s="181" t="s">
        <v>1528</v>
      </c>
      <c r="D1294" s="181"/>
      <c r="E1294" s="164">
        <v>3</v>
      </c>
      <c r="F1294" s="165">
        <v>6</v>
      </c>
      <c r="G1294" s="165">
        <v>2</v>
      </c>
      <c r="H1294" s="165">
        <v>4</v>
      </c>
      <c r="I1294" s="162"/>
    </row>
    <row r="1295" spans="2:9" s="158" customFormat="1" ht="10.5" customHeight="1">
      <c r="B1295" s="163"/>
      <c r="C1295" s="181"/>
      <c r="D1295" s="181"/>
      <c r="E1295" s="166"/>
      <c r="F1295" s="167"/>
      <c r="G1295" s="167"/>
      <c r="H1295" s="167"/>
      <c r="I1295" s="162"/>
    </row>
    <row r="1296" spans="2:9" s="158" customFormat="1" ht="10.5" customHeight="1">
      <c r="B1296" s="163"/>
      <c r="C1296" s="181" t="s">
        <v>1529</v>
      </c>
      <c r="D1296" s="181"/>
      <c r="E1296" s="166">
        <f>SUM(E1297:E1304)</f>
        <v>261</v>
      </c>
      <c r="F1296" s="167">
        <f>SUM(F1297:F1304)</f>
        <v>653</v>
      </c>
      <c r="G1296" s="167">
        <f>SUM(G1297:G1304)</f>
        <v>329</v>
      </c>
      <c r="H1296" s="167">
        <f>SUM(H1297:H1304)</f>
        <v>324</v>
      </c>
      <c r="I1296" s="162"/>
    </row>
    <row r="1297" spans="2:9" s="158" customFormat="1" ht="10.5" customHeight="1">
      <c r="B1297" s="163"/>
      <c r="C1297" s="181" t="s">
        <v>1530</v>
      </c>
      <c r="D1297" s="181"/>
      <c r="E1297" s="164">
        <v>6</v>
      </c>
      <c r="F1297" s="165">
        <v>12</v>
      </c>
      <c r="G1297" s="165">
        <v>7</v>
      </c>
      <c r="H1297" s="165">
        <v>5</v>
      </c>
      <c r="I1297" s="162"/>
    </row>
    <row r="1298" spans="2:9" s="158" customFormat="1" ht="10.5" customHeight="1">
      <c r="B1298" s="163"/>
      <c r="C1298" s="181" t="s">
        <v>1531</v>
      </c>
      <c r="D1298" s="181"/>
      <c r="E1298" s="164">
        <v>5</v>
      </c>
      <c r="F1298" s="165">
        <v>15</v>
      </c>
      <c r="G1298" s="165">
        <v>7</v>
      </c>
      <c r="H1298" s="165">
        <v>8</v>
      </c>
      <c r="I1298" s="162"/>
    </row>
    <row r="1299" spans="2:9" s="158" customFormat="1" ht="10.5" customHeight="1">
      <c r="B1299" s="163"/>
      <c r="C1299" s="181" t="s">
        <v>1532</v>
      </c>
      <c r="D1299" s="181"/>
      <c r="E1299" s="164">
        <v>6</v>
      </c>
      <c r="F1299" s="165">
        <v>16</v>
      </c>
      <c r="G1299" s="165">
        <v>5</v>
      </c>
      <c r="H1299" s="165">
        <v>11</v>
      </c>
      <c r="I1299" s="162"/>
    </row>
    <row r="1300" spans="2:9" s="158" customFormat="1" ht="10.5" customHeight="1">
      <c r="B1300" s="163"/>
      <c r="C1300" s="181" t="s">
        <v>1533</v>
      </c>
      <c r="D1300" s="181"/>
      <c r="E1300" s="164"/>
      <c r="F1300" s="165"/>
      <c r="G1300" s="165"/>
      <c r="H1300" s="165"/>
      <c r="I1300" s="162"/>
    </row>
    <row r="1301" spans="2:9" s="158" customFormat="1" ht="10.5" customHeight="1">
      <c r="B1301" s="163"/>
      <c r="C1301" s="181" t="s">
        <v>1534</v>
      </c>
      <c r="D1301" s="181"/>
      <c r="E1301" s="164">
        <v>119</v>
      </c>
      <c r="F1301" s="165">
        <v>299</v>
      </c>
      <c r="G1301" s="165">
        <v>151</v>
      </c>
      <c r="H1301" s="165">
        <v>148</v>
      </c>
      <c r="I1301" s="162"/>
    </row>
    <row r="1302" spans="2:9" s="158" customFormat="1" ht="10.5" customHeight="1">
      <c r="B1302" s="163"/>
      <c r="C1302" s="181" t="s">
        <v>1535</v>
      </c>
      <c r="D1302" s="181"/>
      <c r="E1302" s="164">
        <v>75</v>
      </c>
      <c r="F1302" s="165">
        <v>194</v>
      </c>
      <c r="G1302" s="165">
        <v>101</v>
      </c>
      <c r="H1302" s="165">
        <v>93</v>
      </c>
      <c r="I1302" s="162"/>
    </row>
    <row r="1303" spans="2:9" s="158" customFormat="1" ht="10.5" customHeight="1">
      <c r="B1303" s="163"/>
      <c r="C1303" s="181" t="s">
        <v>1536</v>
      </c>
      <c r="D1303" s="181"/>
      <c r="E1303" s="164">
        <v>18</v>
      </c>
      <c r="F1303" s="165">
        <v>42</v>
      </c>
      <c r="G1303" s="165">
        <v>21</v>
      </c>
      <c r="H1303" s="165">
        <v>21</v>
      </c>
      <c r="I1303" s="162"/>
    </row>
    <row r="1304" spans="2:9" s="158" customFormat="1" ht="10.5" customHeight="1">
      <c r="B1304" s="163"/>
      <c r="C1304" s="181" t="s">
        <v>1537</v>
      </c>
      <c r="D1304" s="181"/>
      <c r="E1304" s="164">
        <v>32</v>
      </c>
      <c r="F1304" s="165">
        <v>75</v>
      </c>
      <c r="G1304" s="165">
        <v>37</v>
      </c>
      <c r="H1304" s="165">
        <v>38</v>
      </c>
      <c r="I1304" s="162"/>
    </row>
    <row r="1305" spans="2:9" s="158" customFormat="1" ht="10.5" customHeight="1">
      <c r="B1305" s="163"/>
      <c r="C1305" s="181"/>
      <c r="D1305" s="181"/>
      <c r="E1305" s="166"/>
      <c r="F1305" s="167"/>
      <c r="G1305" s="167"/>
      <c r="H1305" s="167"/>
      <c r="I1305" s="162"/>
    </row>
    <row r="1306" spans="2:9" s="158" customFormat="1" ht="10.5" customHeight="1">
      <c r="B1306" s="163"/>
      <c r="C1306" s="181" t="s">
        <v>1538</v>
      </c>
      <c r="D1306" s="181"/>
      <c r="E1306" s="166">
        <f>SUM(E1307:E1313)</f>
        <v>96</v>
      </c>
      <c r="F1306" s="167">
        <f>SUM(F1307:F1313)</f>
        <v>370</v>
      </c>
      <c r="G1306" s="167">
        <f>SUM(G1307:G1313)</f>
        <v>186</v>
      </c>
      <c r="H1306" s="167">
        <f>SUM(H1307:H1313)</f>
        <v>184</v>
      </c>
      <c r="I1306" s="162"/>
    </row>
    <row r="1307" spans="2:9" s="158" customFormat="1" ht="10.5" customHeight="1">
      <c r="B1307" s="163"/>
      <c r="C1307" s="181" t="s">
        <v>1539</v>
      </c>
      <c r="D1307" s="181"/>
      <c r="E1307" s="164">
        <v>16</v>
      </c>
      <c r="F1307" s="165">
        <v>188</v>
      </c>
      <c r="G1307" s="165">
        <v>100</v>
      </c>
      <c r="H1307" s="165">
        <v>88</v>
      </c>
      <c r="I1307" s="162"/>
    </row>
    <row r="1308" spans="2:9" s="158" customFormat="1" ht="10.5" customHeight="1">
      <c r="B1308" s="163"/>
      <c r="C1308" s="181" t="s">
        <v>1540</v>
      </c>
      <c r="D1308" s="181"/>
      <c r="E1308" s="164"/>
      <c r="F1308" s="165"/>
      <c r="G1308" s="165"/>
      <c r="H1308" s="165"/>
      <c r="I1308" s="162"/>
    </row>
    <row r="1309" spans="2:9" s="158" customFormat="1" ht="10.5" customHeight="1">
      <c r="B1309" s="163"/>
      <c r="C1309" s="181" t="s">
        <v>1541</v>
      </c>
      <c r="D1309" s="181"/>
      <c r="E1309" s="164">
        <v>12</v>
      </c>
      <c r="F1309" s="165">
        <v>22</v>
      </c>
      <c r="G1309" s="165">
        <v>9</v>
      </c>
      <c r="H1309" s="165">
        <v>13</v>
      </c>
      <c r="I1309" s="162"/>
    </row>
    <row r="1310" spans="2:9" s="158" customFormat="1" ht="10.5" customHeight="1">
      <c r="B1310" s="163"/>
      <c r="C1310" s="181" t="s">
        <v>1542</v>
      </c>
      <c r="D1310" s="181"/>
      <c r="E1310" s="164">
        <v>47</v>
      </c>
      <c r="F1310" s="165">
        <v>109</v>
      </c>
      <c r="G1310" s="165">
        <v>53</v>
      </c>
      <c r="H1310" s="165">
        <v>56</v>
      </c>
      <c r="I1310" s="162"/>
    </row>
    <row r="1311" spans="2:9" s="158" customFormat="1" ht="10.5" customHeight="1">
      <c r="B1311" s="163"/>
      <c r="C1311" s="181" t="s">
        <v>1543</v>
      </c>
      <c r="D1311" s="181"/>
      <c r="E1311" s="164">
        <v>7</v>
      </c>
      <c r="F1311" s="165">
        <v>20</v>
      </c>
      <c r="G1311" s="165">
        <v>10</v>
      </c>
      <c r="H1311" s="165">
        <v>10</v>
      </c>
      <c r="I1311" s="162"/>
    </row>
    <row r="1312" spans="2:9" s="158" customFormat="1" ht="10.5" customHeight="1">
      <c r="B1312" s="163"/>
      <c r="C1312" s="181" t="s">
        <v>1544</v>
      </c>
      <c r="D1312" s="181"/>
      <c r="E1312" s="164">
        <v>7</v>
      </c>
      <c r="F1312" s="165">
        <v>13</v>
      </c>
      <c r="G1312" s="165">
        <v>5</v>
      </c>
      <c r="H1312" s="165">
        <v>8</v>
      </c>
      <c r="I1312" s="162"/>
    </row>
    <row r="1313" spans="2:9" s="158" customFormat="1" ht="10.5" customHeight="1">
      <c r="B1313" s="163"/>
      <c r="C1313" s="181" t="s">
        <v>1545</v>
      </c>
      <c r="D1313" s="181"/>
      <c r="E1313" s="164">
        <v>7</v>
      </c>
      <c r="F1313" s="165">
        <v>18</v>
      </c>
      <c r="G1313" s="165">
        <v>9</v>
      </c>
      <c r="H1313" s="165">
        <v>9</v>
      </c>
      <c r="I1313" s="162"/>
    </row>
    <row r="1314" spans="2:9" s="158" customFormat="1" ht="10.5" customHeight="1">
      <c r="B1314" s="163"/>
      <c r="C1314" s="181"/>
      <c r="D1314" s="181"/>
      <c r="E1314" s="166"/>
      <c r="F1314" s="167"/>
      <c r="G1314" s="167"/>
      <c r="H1314" s="167"/>
      <c r="I1314" s="162"/>
    </row>
    <row r="1315" spans="2:9" s="158" customFormat="1" ht="10.5" customHeight="1">
      <c r="B1315" s="163"/>
      <c r="C1315" s="181" t="s">
        <v>1546</v>
      </c>
      <c r="D1315" s="181"/>
      <c r="E1315" s="166">
        <f>SUM(E1316:E1330)</f>
        <v>310</v>
      </c>
      <c r="F1315" s="167">
        <f>SUM(F1316:F1330)</f>
        <v>788</v>
      </c>
      <c r="G1315" s="167">
        <f>SUM(G1316:G1330)</f>
        <v>336</v>
      </c>
      <c r="H1315" s="167">
        <f>SUM(H1316:H1330)</f>
        <v>452</v>
      </c>
      <c r="I1315" s="162"/>
    </row>
    <row r="1316" spans="2:9" s="158" customFormat="1" ht="10.5" customHeight="1">
      <c r="B1316" s="163"/>
      <c r="C1316" s="181" t="s">
        <v>1547</v>
      </c>
      <c r="D1316" s="181"/>
      <c r="E1316" s="164">
        <v>47</v>
      </c>
      <c r="F1316" s="165">
        <v>131</v>
      </c>
      <c r="G1316" s="165">
        <v>58</v>
      </c>
      <c r="H1316" s="165">
        <v>73</v>
      </c>
      <c r="I1316" s="162"/>
    </row>
    <row r="1317" spans="2:9" s="158" customFormat="1" ht="10.5" customHeight="1">
      <c r="B1317" s="163"/>
      <c r="C1317" s="181" t="s">
        <v>1548</v>
      </c>
      <c r="D1317" s="181"/>
      <c r="E1317" s="164">
        <v>9</v>
      </c>
      <c r="F1317" s="165">
        <v>32</v>
      </c>
      <c r="G1317" s="165">
        <v>16</v>
      </c>
      <c r="H1317" s="165">
        <v>16</v>
      </c>
      <c r="I1317" s="162"/>
    </row>
    <row r="1318" spans="2:9" s="158" customFormat="1" ht="10.5" customHeight="1">
      <c r="B1318" s="163"/>
      <c r="C1318" s="181" t="s">
        <v>1549</v>
      </c>
      <c r="D1318" s="181"/>
      <c r="E1318" s="164"/>
      <c r="F1318" s="165"/>
      <c r="G1318" s="165"/>
      <c r="H1318" s="165"/>
      <c r="I1318" s="162"/>
    </row>
    <row r="1319" spans="2:9" s="158" customFormat="1" ht="10.5" customHeight="1">
      <c r="B1319" s="163"/>
      <c r="C1319" s="181" t="s">
        <v>1550</v>
      </c>
      <c r="D1319" s="181"/>
      <c r="E1319" s="164">
        <v>107</v>
      </c>
      <c r="F1319" s="165">
        <v>172</v>
      </c>
      <c r="G1319" s="165">
        <v>78</v>
      </c>
      <c r="H1319" s="165">
        <v>94</v>
      </c>
      <c r="I1319" s="162"/>
    </row>
    <row r="1320" spans="2:9" s="158" customFormat="1" ht="10.5" customHeight="1">
      <c r="B1320" s="163"/>
      <c r="C1320" s="181" t="s">
        <v>1551</v>
      </c>
      <c r="D1320" s="181"/>
      <c r="E1320" s="164">
        <v>13</v>
      </c>
      <c r="F1320" s="165">
        <v>23</v>
      </c>
      <c r="G1320" s="165">
        <v>10</v>
      </c>
      <c r="H1320" s="165">
        <v>13</v>
      </c>
      <c r="I1320" s="162"/>
    </row>
    <row r="1321" spans="2:9" s="158" customFormat="1" ht="10.5" customHeight="1">
      <c r="B1321" s="163"/>
      <c r="C1321" s="181" t="s">
        <v>1552</v>
      </c>
      <c r="D1321" s="181"/>
      <c r="E1321" s="164">
        <v>6</v>
      </c>
      <c r="F1321" s="165">
        <v>10</v>
      </c>
      <c r="G1321" s="165">
        <v>5</v>
      </c>
      <c r="H1321" s="165">
        <v>5</v>
      </c>
      <c r="I1321" s="162"/>
    </row>
    <row r="1322" spans="2:9" s="158" customFormat="1" ht="10.5" customHeight="1">
      <c r="B1322" s="163"/>
      <c r="C1322" s="181" t="s">
        <v>1553</v>
      </c>
      <c r="D1322" s="181"/>
      <c r="E1322" s="164">
        <v>10</v>
      </c>
      <c r="F1322" s="165">
        <v>19</v>
      </c>
      <c r="G1322" s="165">
        <v>11</v>
      </c>
      <c r="H1322" s="165">
        <v>8</v>
      </c>
      <c r="I1322" s="162"/>
    </row>
    <row r="1323" spans="2:9" s="158" customFormat="1" ht="10.5" customHeight="1">
      <c r="B1323" s="163"/>
      <c r="C1323" s="181" t="s">
        <v>1554</v>
      </c>
      <c r="D1323" s="181"/>
      <c r="E1323" s="164">
        <v>11</v>
      </c>
      <c r="F1323" s="165">
        <v>27</v>
      </c>
      <c r="G1323" s="165">
        <v>14</v>
      </c>
      <c r="H1323" s="165">
        <v>13</v>
      </c>
      <c r="I1323" s="162"/>
    </row>
    <row r="1324" spans="2:9" s="158" customFormat="1" ht="10.5" customHeight="1">
      <c r="B1324" s="163"/>
      <c r="C1324" s="181" t="s">
        <v>1555</v>
      </c>
      <c r="D1324" s="181"/>
      <c r="E1324" s="164"/>
      <c r="F1324" s="165"/>
      <c r="G1324" s="165"/>
      <c r="H1324" s="165"/>
      <c r="I1324" s="162"/>
    </row>
    <row r="1325" spans="2:9" s="158" customFormat="1" ht="10.5" customHeight="1">
      <c r="B1325" s="163"/>
      <c r="C1325" s="181" t="s">
        <v>1556</v>
      </c>
      <c r="D1325" s="181"/>
      <c r="E1325" s="164">
        <v>5</v>
      </c>
      <c r="F1325" s="165">
        <v>110</v>
      </c>
      <c r="G1325" s="165">
        <v>16</v>
      </c>
      <c r="H1325" s="165">
        <v>94</v>
      </c>
      <c r="I1325" s="162"/>
    </row>
    <row r="1326" spans="2:9" s="158" customFormat="1" ht="10.5" customHeight="1">
      <c r="B1326" s="163"/>
      <c r="C1326" s="181" t="s">
        <v>1557</v>
      </c>
      <c r="D1326" s="181"/>
      <c r="E1326" s="164">
        <v>25</v>
      </c>
      <c r="F1326" s="165">
        <v>60</v>
      </c>
      <c r="G1326" s="165">
        <v>30</v>
      </c>
      <c r="H1326" s="165">
        <v>30</v>
      </c>
      <c r="I1326" s="162"/>
    </row>
    <row r="1327" spans="2:9" s="158" customFormat="1" ht="10.5" customHeight="1">
      <c r="B1327" s="163"/>
      <c r="C1327" s="181" t="s">
        <v>1558</v>
      </c>
      <c r="D1327" s="181"/>
      <c r="E1327" s="164">
        <v>29</v>
      </c>
      <c r="F1327" s="165">
        <v>58</v>
      </c>
      <c r="G1327" s="165">
        <v>30</v>
      </c>
      <c r="H1327" s="165">
        <v>28</v>
      </c>
      <c r="I1327" s="162"/>
    </row>
    <row r="1328" spans="2:9" s="158" customFormat="1" ht="10.5" customHeight="1">
      <c r="B1328" s="163"/>
      <c r="C1328" s="181" t="s">
        <v>1559</v>
      </c>
      <c r="D1328" s="181"/>
      <c r="E1328" s="164">
        <v>15</v>
      </c>
      <c r="F1328" s="165">
        <v>41</v>
      </c>
      <c r="G1328" s="165">
        <v>18</v>
      </c>
      <c r="H1328" s="165">
        <v>23</v>
      </c>
      <c r="I1328" s="162"/>
    </row>
    <row r="1329" spans="2:9" s="158" customFormat="1" ht="10.5" customHeight="1">
      <c r="B1329" s="163"/>
      <c r="C1329" s="181" t="s">
        <v>1560</v>
      </c>
      <c r="D1329" s="181"/>
      <c r="E1329" s="164">
        <v>11</v>
      </c>
      <c r="F1329" s="165">
        <v>30</v>
      </c>
      <c r="G1329" s="165">
        <v>11</v>
      </c>
      <c r="H1329" s="165">
        <v>19</v>
      </c>
      <c r="I1329" s="162"/>
    </row>
    <row r="1330" spans="2:9" s="158" customFormat="1" ht="10.5" customHeight="1">
      <c r="B1330" s="163"/>
      <c r="C1330" s="181" t="s">
        <v>1561</v>
      </c>
      <c r="D1330" s="181"/>
      <c r="E1330" s="164">
        <v>22</v>
      </c>
      <c r="F1330" s="165">
        <v>75</v>
      </c>
      <c r="G1330" s="165">
        <v>39</v>
      </c>
      <c r="H1330" s="165">
        <v>36</v>
      </c>
      <c r="I1330" s="162"/>
    </row>
    <row r="1331" spans="2:9" s="158" customFormat="1" ht="10.5" customHeight="1">
      <c r="B1331" s="163"/>
      <c r="C1331" s="181"/>
      <c r="D1331" s="181"/>
      <c r="E1331" s="166"/>
      <c r="F1331" s="167"/>
      <c r="G1331" s="167"/>
      <c r="H1331" s="167"/>
      <c r="I1331" s="162"/>
    </row>
    <row r="1332" spans="2:9" s="158" customFormat="1" ht="10.5" customHeight="1">
      <c r="B1332" s="163"/>
      <c r="C1332" s="181" t="s">
        <v>1562</v>
      </c>
      <c r="D1332" s="181"/>
      <c r="E1332" s="166">
        <f>SUM(E1333:E1357)</f>
        <v>2278</v>
      </c>
      <c r="F1332" s="167">
        <f>SUM(F1333:F1357)</f>
        <v>5284</v>
      </c>
      <c r="G1332" s="167">
        <f>SUM(G1333:G1357)</f>
        <v>2550</v>
      </c>
      <c r="H1332" s="167">
        <f>SUM(H1333:H1357)</f>
        <v>2734</v>
      </c>
      <c r="I1332" s="162"/>
    </row>
    <row r="1333" spans="2:9" s="158" customFormat="1" ht="10.5" customHeight="1">
      <c r="B1333" s="163"/>
      <c r="C1333" s="181" t="s">
        <v>1563</v>
      </c>
      <c r="D1333" s="181"/>
      <c r="E1333" s="164">
        <v>138</v>
      </c>
      <c r="F1333" s="165">
        <v>356</v>
      </c>
      <c r="G1333" s="165">
        <v>161</v>
      </c>
      <c r="H1333" s="165">
        <v>195</v>
      </c>
      <c r="I1333" s="162"/>
    </row>
    <row r="1334" spans="2:9" s="158" customFormat="1" ht="10.5" customHeight="1">
      <c r="B1334" s="163"/>
      <c r="C1334" s="181" t="s">
        <v>1564</v>
      </c>
      <c r="D1334" s="181"/>
      <c r="E1334" s="164">
        <v>27</v>
      </c>
      <c r="F1334" s="165">
        <v>65</v>
      </c>
      <c r="G1334" s="165">
        <v>33</v>
      </c>
      <c r="H1334" s="165">
        <v>32</v>
      </c>
      <c r="I1334" s="162"/>
    </row>
    <row r="1335" spans="2:9" s="158" customFormat="1" ht="10.5" customHeight="1">
      <c r="B1335" s="163"/>
      <c r="C1335" s="181" t="s">
        <v>1565</v>
      </c>
      <c r="D1335" s="181"/>
      <c r="E1335" s="164">
        <v>4</v>
      </c>
      <c r="F1335" s="165">
        <v>12</v>
      </c>
      <c r="G1335" s="165">
        <v>6</v>
      </c>
      <c r="H1335" s="165">
        <v>6</v>
      </c>
      <c r="I1335" s="162"/>
    </row>
    <row r="1336" spans="2:9" s="158" customFormat="1" ht="10.5" customHeight="1">
      <c r="B1336" s="163"/>
      <c r="C1336" s="181" t="s">
        <v>1566</v>
      </c>
      <c r="D1336" s="181"/>
      <c r="E1336" s="164">
        <v>116</v>
      </c>
      <c r="F1336" s="165">
        <v>257</v>
      </c>
      <c r="G1336" s="165">
        <v>121</v>
      </c>
      <c r="H1336" s="165">
        <v>136</v>
      </c>
      <c r="I1336" s="162"/>
    </row>
    <row r="1337" spans="2:9" s="158" customFormat="1" ht="10.5" customHeight="1">
      <c r="B1337" s="163"/>
      <c r="C1337" s="181" t="s">
        <v>1567</v>
      </c>
      <c r="D1337" s="181"/>
      <c r="E1337" s="164">
        <v>47</v>
      </c>
      <c r="F1337" s="165">
        <v>96</v>
      </c>
      <c r="G1337" s="165">
        <v>46</v>
      </c>
      <c r="H1337" s="165">
        <v>50</v>
      </c>
      <c r="I1337" s="162"/>
    </row>
    <row r="1338" spans="2:9" s="158" customFormat="1" ht="10.5" customHeight="1">
      <c r="B1338" s="163"/>
      <c r="C1338" s="181" t="s">
        <v>1568</v>
      </c>
      <c r="D1338" s="181"/>
      <c r="E1338" s="164">
        <v>52</v>
      </c>
      <c r="F1338" s="165">
        <v>104</v>
      </c>
      <c r="G1338" s="165">
        <v>48</v>
      </c>
      <c r="H1338" s="165">
        <v>56</v>
      </c>
      <c r="I1338" s="162"/>
    </row>
    <row r="1339" spans="2:9" s="158" customFormat="1" ht="10.5" customHeight="1">
      <c r="B1339" s="163"/>
      <c r="C1339" s="181" t="s">
        <v>1569</v>
      </c>
      <c r="D1339" s="181"/>
      <c r="E1339" s="164">
        <v>45</v>
      </c>
      <c r="F1339" s="165">
        <v>109</v>
      </c>
      <c r="G1339" s="165">
        <v>58</v>
      </c>
      <c r="H1339" s="165">
        <v>51</v>
      </c>
      <c r="I1339" s="162"/>
    </row>
    <row r="1340" spans="2:9" s="158" customFormat="1" ht="10.5" customHeight="1">
      <c r="B1340" s="163"/>
      <c r="C1340" s="181" t="s">
        <v>1570</v>
      </c>
      <c r="D1340" s="181"/>
      <c r="E1340" s="164">
        <v>239</v>
      </c>
      <c r="F1340" s="165">
        <v>533</v>
      </c>
      <c r="G1340" s="165">
        <v>256</v>
      </c>
      <c r="H1340" s="165">
        <v>277</v>
      </c>
      <c r="I1340" s="162"/>
    </row>
    <row r="1341" spans="2:9" s="158" customFormat="1" ht="10.5" customHeight="1">
      <c r="B1341" s="163"/>
      <c r="C1341" s="181" t="s">
        <v>1571</v>
      </c>
      <c r="D1341" s="181"/>
      <c r="E1341" s="164">
        <v>118</v>
      </c>
      <c r="F1341" s="165">
        <v>261</v>
      </c>
      <c r="G1341" s="165">
        <v>128</v>
      </c>
      <c r="H1341" s="165">
        <v>133</v>
      </c>
      <c r="I1341" s="162"/>
    </row>
    <row r="1342" spans="2:9" s="158" customFormat="1" ht="10.5" customHeight="1">
      <c r="B1342" s="163"/>
      <c r="C1342" s="181" t="s">
        <v>1572</v>
      </c>
      <c r="D1342" s="181"/>
      <c r="E1342" s="164">
        <v>99</v>
      </c>
      <c r="F1342" s="165">
        <v>208</v>
      </c>
      <c r="G1342" s="165">
        <v>104</v>
      </c>
      <c r="H1342" s="165">
        <v>104</v>
      </c>
      <c r="I1342" s="162"/>
    </row>
    <row r="1343" spans="2:9" s="158" customFormat="1" ht="10.5" customHeight="1">
      <c r="B1343" s="163"/>
      <c r="C1343" s="181" t="s">
        <v>1573</v>
      </c>
      <c r="D1343" s="181"/>
      <c r="E1343" s="164">
        <v>177</v>
      </c>
      <c r="F1343" s="165">
        <v>396</v>
      </c>
      <c r="G1343" s="165">
        <v>165</v>
      </c>
      <c r="H1343" s="165">
        <v>231</v>
      </c>
      <c r="I1343" s="162"/>
    </row>
    <row r="1344" spans="2:9" s="158" customFormat="1" ht="10.5" customHeight="1">
      <c r="B1344" s="163"/>
      <c r="C1344" s="181" t="s">
        <v>1574</v>
      </c>
      <c r="D1344" s="181"/>
      <c r="E1344" s="164">
        <v>30</v>
      </c>
      <c r="F1344" s="165">
        <v>41</v>
      </c>
      <c r="G1344" s="165">
        <v>13</v>
      </c>
      <c r="H1344" s="165">
        <v>28</v>
      </c>
      <c r="I1344" s="162"/>
    </row>
    <row r="1345" spans="2:9" s="158" customFormat="1" ht="10.5" customHeight="1">
      <c r="B1345" s="163"/>
      <c r="C1345" s="181" t="s">
        <v>1575</v>
      </c>
      <c r="D1345" s="181"/>
      <c r="E1345" s="164">
        <v>23</v>
      </c>
      <c r="F1345" s="165">
        <v>56</v>
      </c>
      <c r="G1345" s="165">
        <v>28</v>
      </c>
      <c r="H1345" s="165">
        <v>28</v>
      </c>
      <c r="I1345" s="162"/>
    </row>
    <row r="1346" spans="2:9" s="158" customFormat="1" ht="10.5" customHeight="1">
      <c r="B1346" s="163"/>
      <c r="C1346" s="181" t="s">
        <v>1576</v>
      </c>
      <c r="D1346" s="181"/>
      <c r="E1346" s="164">
        <v>11</v>
      </c>
      <c r="F1346" s="165">
        <v>29</v>
      </c>
      <c r="G1346" s="165">
        <v>16</v>
      </c>
      <c r="H1346" s="165">
        <v>13</v>
      </c>
      <c r="I1346" s="162"/>
    </row>
    <row r="1347" spans="2:9" s="158" customFormat="1" ht="10.5" customHeight="1">
      <c r="B1347" s="163"/>
      <c r="C1347" s="181" t="s">
        <v>1577</v>
      </c>
      <c r="D1347" s="181"/>
      <c r="E1347" s="164">
        <v>61</v>
      </c>
      <c r="F1347" s="165">
        <v>118</v>
      </c>
      <c r="G1347" s="165">
        <v>66</v>
      </c>
      <c r="H1347" s="165">
        <v>52</v>
      </c>
      <c r="I1347" s="162"/>
    </row>
    <row r="1348" spans="2:9" s="158" customFormat="1" ht="10.5" customHeight="1">
      <c r="B1348" s="163"/>
      <c r="C1348" s="181" t="s">
        <v>1578</v>
      </c>
      <c r="D1348" s="181"/>
      <c r="E1348" s="164">
        <v>64</v>
      </c>
      <c r="F1348" s="165">
        <v>122</v>
      </c>
      <c r="G1348" s="165">
        <v>65</v>
      </c>
      <c r="H1348" s="165">
        <v>57</v>
      </c>
      <c r="I1348" s="162"/>
    </row>
    <row r="1349" spans="2:9" s="158" customFormat="1" ht="10.5" customHeight="1">
      <c r="B1349" s="163"/>
      <c r="C1349" s="181" t="s">
        <v>1579</v>
      </c>
      <c r="D1349" s="181"/>
      <c r="E1349" s="164">
        <v>44</v>
      </c>
      <c r="F1349" s="165">
        <v>96</v>
      </c>
      <c r="G1349" s="165">
        <v>46</v>
      </c>
      <c r="H1349" s="165">
        <v>50</v>
      </c>
      <c r="I1349" s="162"/>
    </row>
    <row r="1350" spans="2:9" s="158" customFormat="1" ht="10.5" customHeight="1">
      <c r="B1350" s="163"/>
      <c r="C1350" s="181" t="s">
        <v>1580</v>
      </c>
      <c r="D1350" s="181"/>
      <c r="E1350" s="164">
        <v>44</v>
      </c>
      <c r="F1350" s="165">
        <v>90</v>
      </c>
      <c r="G1350" s="165">
        <v>47</v>
      </c>
      <c r="H1350" s="165">
        <v>43</v>
      </c>
      <c r="I1350" s="162"/>
    </row>
    <row r="1351" spans="2:9" s="158" customFormat="1" ht="10.5" customHeight="1">
      <c r="B1351" s="163"/>
      <c r="C1351" s="181" t="s">
        <v>1581</v>
      </c>
      <c r="D1351" s="181"/>
      <c r="E1351" s="164">
        <v>121</v>
      </c>
      <c r="F1351" s="165">
        <v>252</v>
      </c>
      <c r="G1351" s="165">
        <v>118</v>
      </c>
      <c r="H1351" s="165">
        <v>134</v>
      </c>
      <c r="I1351" s="162"/>
    </row>
    <row r="1352" spans="2:9" s="158" customFormat="1" ht="10.5" customHeight="1">
      <c r="B1352" s="163"/>
      <c r="C1352" s="181" t="s">
        <v>1582</v>
      </c>
      <c r="D1352" s="181"/>
      <c r="E1352" s="164">
        <v>103</v>
      </c>
      <c r="F1352" s="165">
        <v>262</v>
      </c>
      <c r="G1352" s="165">
        <v>135</v>
      </c>
      <c r="H1352" s="165">
        <v>127</v>
      </c>
      <c r="I1352" s="162"/>
    </row>
    <row r="1353" spans="2:9" s="158" customFormat="1" ht="10.5" customHeight="1">
      <c r="B1353" s="163"/>
      <c r="C1353" s="181" t="s">
        <v>1583</v>
      </c>
      <c r="D1353" s="181"/>
      <c r="E1353" s="164">
        <v>27</v>
      </c>
      <c r="F1353" s="165">
        <v>63</v>
      </c>
      <c r="G1353" s="165">
        <v>30</v>
      </c>
      <c r="H1353" s="165">
        <v>33</v>
      </c>
      <c r="I1353" s="162"/>
    </row>
    <row r="1354" spans="2:9" s="158" customFormat="1" ht="10.5" customHeight="1">
      <c r="B1354" s="169"/>
      <c r="C1354" s="182" t="s">
        <v>1584</v>
      </c>
      <c r="D1354" s="182"/>
      <c r="E1354" s="170">
        <v>70</v>
      </c>
      <c r="F1354" s="171">
        <v>219</v>
      </c>
      <c r="G1354" s="171">
        <v>112</v>
      </c>
      <c r="H1354" s="171">
        <v>107</v>
      </c>
      <c r="I1354" s="162"/>
    </row>
    <row r="1355" spans="2:9" s="158" customFormat="1" ht="10.5" customHeight="1">
      <c r="B1355" s="163"/>
      <c r="C1355" s="181" t="s">
        <v>1585</v>
      </c>
      <c r="D1355" s="181"/>
      <c r="E1355" s="164">
        <v>5</v>
      </c>
      <c r="F1355" s="165">
        <v>7</v>
      </c>
      <c r="G1355" s="165">
        <v>2</v>
      </c>
      <c r="H1355" s="165">
        <v>5</v>
      </c>
      <c r="I1355" s="162"/>
    </row>
    <row r="1356" spans="2:9" s="158" customFormat="1" ht="10.5" customHeight="1">
      <c r="B1356" s="163"/>
      <c r="C1356" s="181" t="s">
        <v>1586</v>
      </c>
      <c r="D1356" s="181"/>
      <c r="E1356" s="164">
        <v>613</v>
      </c>
      <c r="F1356" s="165">
        <v>1532</v>
      </c>
      <c r="G1356" s="165">
        <v>746</v>
      </c>
      <c r="H1356" s="165">
        <v>786</v>
      </c>
      <c r="I1356" s="162"/>
    </row>
    <row r="1357" spans="2:9" s="158" customFormat="1" ht="10.5" customHeight="1">
      <c r="B1357" s="163"/>
      <c r="C1357" s="181" t="s">
        <v>1587</v>
      </c>
      <c r="D1357" s="181"/>
      <c r="E1357" s="164"/>
      <c r="F1357" s="165"/>
      <c r="G1357" s="165"/>
      <c r="H1357" s="165"/>
      <c r="I1357" s="162"/>
    </row>
    <row r="1358" spans="2:9" s="158" customFormat="1" ht="10.5" customHeight="1">
      <c r="B1358" s="163"/>
      <c r="C1358" s="181"/>
      <c r="D1358" s="181"/>
      <c r="E1358" s="166"/>
      <c r="F1358" s="167"/>
      <c r="G1358" s="167"/>
      <c r="H1358" s="167"/>
      <c r="I1358" s="162"/>
    </row>
    <row r="1359" spans="2:9" s="158" customFormat="1" ht="10.5" customHeight="1">
      <c r="B1359" s="163"/>
      <c r="C1359" s="181" t="s">
        <v>1588</v>
      </c>
      <c r="D1359" s="181"/>
      <c r="E1359" s="166">
        <f>SUM(E1360:E1379)</f>
        <v>721</v>
      </c>
      <c r="F1359" s="167">
        <f>SUM(F1360:F1379)</f>
        <v>1714</v>
      </c>
      <c r="G1359" s="167">
        <f>SUM(G1360:G1379)</f>
        <v>827</v>
      </c>
      <c r="H1359" s="167">
        <f>SUM(H1360:H1379)</f>
        <v>887</v>
      </c>
      <c r="I1359" s="162"/>
    </row>
    <row r="1360" spans="2:9" s="158" customFormat="1" ht="10.5" customHeight="1">
      <c r="B1360" s="163"/>
      <c r="C1360" s="181" t="s">
        <v>1589</v>
      </c>
      <c r="D1360" s="181"/>
      <c r="E1360" s="164">
        <v>67</v>
      </c>
      <c r="F1360" s="165">
        <v>145</v>
      </c>
      <c r="G1360" s="165">
        <v>76</v>
      </c>
      <c r="H1360" s="165">
        <v>69</v>
      </c>
      <c r="I1360" s="162"/>
    </row>
    <row r="1361" spans="2:9" s="158" customFormat="1" ht="10.5" customHeight="1">
      <c r="B1361" s="163"/>
      <c r="C1361" s="181" t="s">
        <v>1590</v>
      </c>
      <c r="D1361" s="181"/>
      <c r="E1361" s="164">
        <v>54</v>
      </c>
      <c r="F1361" s="165">
        <v>119</v>
      </c>
      <c r="G1361" s="165">
        <v>56</v>
      </c>
      <c r="H1361" s="165">
        <v>63</v>
      </c>
      <c r="I1361" s="162"/>
    </row>
    <row r="1362" spans="2:9" s="158" customFormat="1" ht="10.5" customHeight="1">
      <c r="B1362" s="163"/>
      <c r="C1362" s="181" t="s">
        <v>1591</v>
      </c>
      <c r="D1362" s="181"/>
      <c r="E1362" s="164">
        <v>68</v>
      </c>
      <c r="F1362" s="165">
        <v>161</v>
      </c>
      <c r="G1362" s="165">
        <v>73</v>
      </c>
      <c r="H1362" s="165">
        <v>88</v>
      </c>
      <c r="I1362" s="162"/>
    </row>
    <row r="1363" spans="2:9" s="158" customFormat="1" ht="10.5" customHeight="1">
      <c r="B1363" s="163"/>
      <c r="C1363" s="181" t="s">
        <v>1592</v>
      </c>
      <c r="D1363" s="181"/>
      <c r="E1363" s="164">
        <v>42</v>
      </c>
      <c r="F1363" s="165">
        <v>97</v>
      </c>
      <c r="G1363" s="165">
        <v>45</v>
      </c>
      <c r="H1363" s="165">
        <v>52</v>
      </c>
      <c r="I1363" s="162"/>
    </row>
    <row r="1364" spans="2:9" s="158" customFormat="1" ht="10.5" customHeight="1">
      <c r="B1364" s="163"/>
      <c r="C1364" s="181" t="s">
        <v>1593</v>
      </c>
      <c r="D1364" s="181"/>
      <c r="E1364" s="164">
        <v>55</v>
      </c>
      <c r="F1364" s="165">
        <v>122</v>
      </c>
      <c r="G1364" s="165">
        <v>63</v>
      </c>
      <c r="H1364" s="165">
        <v>59</v>
      </c>
      <c r="I1364" s="162"/>
    </row>
    <row r="1365" spans="2:9" s="158" customFormat="1" ht="10.5" customHeight="1">
      <c r="B1365" s="163"/>
      <c r="C1365" s="181" t="s">
        <v>1594</v>
      </c>
      <c r="D1365" s="181"/>
      <c r="E1365" s="164">
        <v>79</v>
      </c>
      <c r="F1365" s="165">
        <v>195</v>
      </c>
      <c r="G1365" s="165">
        <v>90</v>
      </c>
      <c r="H1365" s="165">
        <v>105</v>
      </c>
      <c r="I1365" s="162"/>
    </row>
    <row r="1366" spans="2:9" s="158" customFormat="1" ht="10.5" customHeight="1">
      <c r="B1366" s="163"/>
      <c r="C1366" s="181" t="s">
        <v>1595</v>
      </c>
      <c r="D1366" s="181"/>
      <c r="E1366" s="164">
        <v>54</v>
      </c>
      <c r="F1366" s="165">
        <v>122</v>
      </c>
      <c r="G1366" s="165">
        <v>58</v>
      </c>
      <c r="H1366" s="165">
        <v>64</v>
      </c>
      <c r="I1366" s="162"/>
    </row>
    <row r="1367" spans="2:9" s="158" customFormat="1" ht="10.5" customHeight="1">
      <c r="B1367" s="163"/>
      <c r="C1367" s="181" t="s">
        <v>1596</v>
      </c>
      <c r="D1367" s="181"/>
      <c r="E1367" s="164">
        <v>6</v>
      </c>
      <c r="F1367" s="165">
        <v>16</v>
      </c>
      <c r="G1367" s="165">
        <v>8</v>
      </c>
      <c r="H1367" s="165">
        <v>8</v>
      </c>
      <c r="I1367" s="162"/>
    </row>
    <row r="1368" spans="2:9" s="158" customFormat="1" ht="10.5" customHeight="1">
      <c r="B1368" s="163"/>
      <c r="C1368" s="181" t="s">
        <v>1597</v>
      </c>
      <c r="D1368" s="181"/>
      <c r="E1368" s="164">
        <v>83</v>
      </c>
      <c r="F1368" s="165">
        <v>233</v>
      </c>
      <c r="G1368" s="165">
        <v>115</v>
      </c>
      <c r="H1368" s="165">
        <v>118</v>
      </c>
      <c r="I1368" s="162"/>
    </row>
    <row r="1369" spans="2:9" s="158" customFormat="1" ht="10.5" customHeight="1">
      <c r="B1369" s="163"/>
      <c r="C1369" s="181" t="s">
        <v>1598</v>
      </c>
      <c r="D1369" s="181"/>
      <c r="E1369" s="164">
        <v>9</v>
      </c>
      <c r="F1369" s="165">
        <v>30</v>
      </c>
      <c r="G1369" s="165">
        <v>16</v>
      </c>
      <c r="H1369" s="165">
        <v>14</v>
      </c>
      <c r="I1369" s="162"/>
    </row>
    <row r="1370" spans="2:9" s="158" customFormat="1" ht="10.5" customHeight="1">
      <c r="B1370" s="163"/>
      <c r="C1370" s="181" t="s">
        <v>1599</v>
      </c>
      <c r="D1370" s="181"/>
      <c r="E1370" s="164">
        <v>5</v>
      </c>
      <c r="F1370" s="165">
        <v>8</v>
      </c>
      <c r="G1370" s="165">
        <v>2</v>
      </c>
      <c r="H1370" s="165">
        <v>6</v>
      </c>
      <c r="I1370" s="162"/>
    </row>
    <row r="1371" spans="2:9" s="158" customFormat="1" ht="10.5" customHeight="1">
      <c r="B1371" s="163"/>
      <c r="C1371" s="181" t="s">
        <v>1600</v>
      </c>
      <c r="D1371" s="181"/>
      <c r="E1371" s="164">
        <v>5</v>
      </c>
      <c r="F1371" s="165">
        <v>12</v>
      </c>
      <c r="G1371" s="165">
        <v>4</v>
      </c>
      <c r="H1371" s="165">
        <v>8</v>
      </c>
      <c r="I1371" s="162"/>
    </row>
    <row r="1372" spans="2:9" s="158" customFormat="1" ht="10.5" customHeight="1">
      <c r="B1372" s="163"/>
      <c r="C1372" s="181" t="s">
        <v>1601</v>
      </c>
      <c r="D1372" s="181"/>
      <c r="E1372" s="164">
        <v>38</v>
      </c>
      <c r="F1372" s="165">
        <v>82</v>
      </c>
      <c r="G1372" s="165">
        <v>39</v>
      </c>
      <c r="H1372" s="165">
        <v>43</v>
      </c>
      <c r="I1372" s="162"/>
    </row>
    <row r="1373" spans="2:9" s="158" customFormat="1" ht="10.5" customHeight="1">
      <c r="B1373" s="163"/>
      <c r="C1373" s="181" t="s">
        <v>1602</v>
      </c>
      <c r="D1373" s="181"/>
      <c r="E1373" s="164">
        <v>18</v>
      </c>
      <c r="F1373" s="165">
        <v>58</v>
      </c>
      <c r="G1373" s="165">
        <v>25</v>
      </c>
      <c r="H1373" s="165">
        <v>33</v>
      </c>
      <c r="I1373" s="162"/>
    </row>
    <row r="1374" spans="2:9" s="158" customFormat="1" ht="10.5" customHeight="1">
      <c r="B1374" s="163"/>
      <c r="C1374" s="181" t="s">
        <v>1603</v>
      </c>
      <c r="D1374" s="181"/>
      <c r="E1374" s="164">
        <v>3</v>
      </c>
      <c r="F1374" s="165">
        <v>7</v>
      </c>
      <c r="G1374" s="165">
        <v>3</v>
      </c>
      <c r="H1374" s="165">
        <v>4</v>
      </c>
      <c r="I1374" s="162"/>
    </row>
    <row r="1375" spans="2:9" s="158" customFormat="1" ht="10.5" customHeight="1">
      <c r="B1375" s="163"/>
      <c r="C1375" s="181" t="s">
        <v>1604</v>
      </c>
      <c r="D1375" s="181"/>
      <c r="E1375" s="164"/>
      <c r="F1375" s="165"/>
      <c r="G1375" s="165"/>
      <c r="H1375" s="165"/>
      <c r="I1375" s="162"/>
    </row>
    <row r="1376" spans="2:9" s="158" customFormat="1" ht="10.5" customHeight="1">
      <c r="B1376" s="163"/>
      <c r="C1376" s="181" t="s">
        <v>1605</v>
      </c>
      <c r="D1376" s="181"/>
      <c r="E1376" s="164">
        <v>67</v>
      </c>
      <c r="F1376" s="165">
        <v>164</v>
      </c>
      <c r="G1376" s="165">
        <v>88</v>
      </c>
      <c r="H1376" s="165">
        <v>76</v>
      </c>
      <c r="I1376" s="162"/>
    </row>
    <row r="1377" spans="2:9" s="158" customFormat="1" ht="10.5" customHeight="1">
      <c r="B1377" s="163"/>
      <c r="C1377" s="181" t="s">
        <v>1606</v>
      </c>
      <c r="D1377" s="181"/>
      <c r="E1377" s="164">
        <v>20</v>
      </c>
      <c r="F1377" s="165">
        <v>41</v>
      </c>
      <c r="G1377" s="165">
        <v>18</v>
      </c>
      <c r="H1377" s="165">
        <v>23</v>
      </c>
      <c r="I1377" s="162"/>
    </row>
    <row r="1378" spans="2:9" s="158" customFormat="1" ht="10.5" customHeight="1">
      <c r="B1378" s="163"/>
      <c r="C1378" s="181" t="s">
        <v>1607</v>
      </c>
      <c r="D1378" s="181"/>
      <c r="E1378" s="164">
        <v>36</v>
      </c>
      <c r="F1378" s="165">
        <v>75</v>
      </c>
      <c r="G1378" s="165">
        <v>36</v>
      </c>
      <c r="H1378" s="165">
        <v>39</v>
      </c>
      <c r="I1378" s="162"/>
    </row>
    <row r="1379" spans="2:9" s="158" customFormat="1" ht="10.5" customHeight="1">
      <c r="B1379" s="163"/>
      <c r="C1379" s="181" t="s">
        <v>1608</v>
      </c>
      <c r="D1379" s="181"/>
      <c r="E1379" s="164">
        <v>12</v>
      </c>
      <c r="F1379" s="165">
        <v>27</v>
      </c>
      <c r="G1379" s="165">
        <v>12</v>
      </c>
      <c r="H1379" s="165">
        <v>15</v>
      </c>
      <c r="I1379" s="162"/>
    </row>
    <row r="1380" spans="2:9" s="158" customFormat="1" ht="10.5" customHeight="1">
      <c r="B1380" s="163"/>
      <c r="C1380" s="181"/>
      <c r="D1380" s="181"/>
      <c r="E1380" s="166"/>
      <c r="F1380" s="167"/>
      <c r="G1380" s="167"/>
      <c r="H1380" s="167"/>
      <c r="I1380" s="162"/>
    </row>
    <row r="1381" spans="2:9" s="158" customFormat="1" ht="10.5" customHeight="1">
      <c r="B1381" s="163"/>
      <c r="C1381" s="181" t="s">
        <v>1609</v>
      </c>
      <c r="D1381" s="181"/>
      <c r="E1381" s="166">
        <f>SUM(E1382:E1384)</f>
        <v>422</v>
      </c>
      <c r="F1381" s="167">
        <f>SUM(F1382:F1384)</f>
        <v>1102</v>
      </c>
      <c r="G1381" s="167">
        <f>SUM(G1382:G1384)</f>
        <v>566</v>
      </c>
      <c r="H1381" s="167">
        <f>SUM(H1382:H1384)</f>
        <v>536</v>
      </c>
      <c r="I1381" s="162"/>
    </row>
    <row r="1382" spans="2:9" s="158" customFormat="1" ht="10.5" customHeight="1">
      <c r="B1382" s="163"/>
      <c r="C1382" s="181" t="s">
        <v>1610</v>
      </c>
      <c r="D1382" s="181"/>
      <c r="E1382" s="164">
        <v>16</v>
      </c>
      <c r="F1382" s="165">
        <v>38</v>
      </c>
      <c r="G1382" s="165">
        <v>19</v>
      </c>
      <c r="H1382" s="165">
        <v>19</v>
      </c>
      <c r="I1382" s="162"/>
    </row>
    <row r="1383" spans="2:9" s="158" customFormat="1" ht="10.5" customHeight="1">
      <c r="B1383" s="163"/>
      <c r="C1383" s="181" t="s">
        <v>1611</v>
      </c>
      <c r="D1383" s="181"/>
      <c r="E1383" s="164"/>
      <c r="F1383" s="165"/>
      <c r="G1383" s="165"/>
      <c r="H1383" s="165"/>
      <c r="I1383" s="162"/>
    </row>
    <row r="1384" spans="2:9" s="158" customFormat="1" ht="10.5" customHeight="1">
      <c r="B1384" s="163"/>
      <c r="C1384" s="181" t="s">
        <v>1612</v>
      </c>
      <c r="D1384" s="181"/>
      <c r="E1384" s="164">
        <v>406</v>
      </c>
      <c r="F1384" s="165">
        <v>1064</v>
      </c>
      <c r="G1384" s="165">
        <v>547</v>
      </c>
      <c r="H1384" s="165">
        <v>517</v>
      </c>
      <c r="I1384" s="162"/>
    </row>
    <row r="1385" spans="2:9" s="158" customFormat="1" ht="10.5" customHeight="1">
      <c r="B1385" s="163"/>
      <c r="C1385" s="181"/>
      <c r="D1385" s="181"/>
      <c r="E1385" s="166"/>
      <c r="F1385" s="167"/>
      <c r="G1385" s="167"/>
      <c r="H1385" s="167"/>
      <c r="I1385" s="162"/>
    </row>
    <row r="1386" spans="2:9" s="158" customFormat="1" ht="10.5" customHeight="1">
      <c r="B1386" s="163"/>
      <c r="C1386" s="181" t="s">
        <v>1613</v>
      </c>
      <c r="D1386" s="181"/>
      <c r="E1386" s="166">
        <f>SUM(E1387:E1395)</f>
        <v>1355</v>
      </c>
      <c r="F1386" s="167">
        <f>SUM(F1387:F1395)</f>
        <v>3003</v>
      </c>
      <c r="G1386" s="167">
        <f>SUM(G1387:G1395)</f>
        <v>1491</v>
      </c>
      <c r="H1386" s="167">
        <f>SUM(H1387:H1395)</f>
        <v>1512</v>
      </c>
      <c r="I1386" s="162"/>
    </row>
    <row r="1387" spans="2:9" s="158" customFormat="1" ht="10.5" customHeight="1">
      <c r="B1387" s="163"/>
      <c r="C1387" s="181" t="s">
        <v>1614</v>
      </c>
      <c r="D1387" s="181"/>
      <c r="E1387" s="164">
        <v>30</v>
      </c>
      <c r="F1387" s="165">
        <v>73</v>
      </c>
      <c r="G1387" s="165">
        <v>36</v>
      </c>
      <c r="H1387" s="165">
        <v>37</v>
      </c>
      <c r="I1387" s="162"/>
    </row>
    <row r="1388" spans="2:9" s="158" customFormat="1" ht="10.5" customHeight="1">
      <c r="B1388" s="163"/>
      <c r="C1388" s="181" t="s">
        <v>1615</v>
      </c>
      <c r="D1388" s="181"/>
      <c r="E1388" s="164">
        <v>8</v>
      </c>
      <c r="F1388" s="165">
        <v>22</v>
      </c>
      <c r="G1388" s="165">
        <v>12</v>
      </c>
      <c r="H1388" s="165">
        <v>10</v>
      </c>
      <c r="I1388" s="162"/>
    </row>
    <row r="1389" spans="2:9" s="158" customFormat="1" ht="10.5" customHeight="1">
      <c r="B1389" s="163"/>
      <c r="C1389" s="181" t="s">
        <v>1616</v>
      </c>
      <c r="D1389" s="181"/>
      <c r="E1389" s="164">
        <v>11</v>
      </c>
      <c r="F1389" s="165">
        <v>29</v>
      </c>
      <c r="G1389" s="165">
        <v>14</v>
      </c>
      <c r="H1389" s="165">
        <v>15</v>
      </c>
      <c r="I1389" s="162"/>
    </row>
    <row r="1390" spans="2:9" s="158" customFormat="1" ht="10.5" customHeight="1">
      <c r="B1390" s="163"/>
      <c r="C1390" s="181" t="s">
        <v>1617</v>
      </c>
      <c r="D1390" s="181"/>
      <c r="E1390" s="164">
        <v>195</v>
      </c>
      <c r="F1390" s="165">
        <v>436</v>
      </c>
      <c r="G1390" s="165">
        <v>221</v>
      </c>
      <c r="H1390" s="165">
        <v>215</v>
      </c>
      <c r="I1390" s="162"/>
    </row>
    <row r="1391" spans="2:9" s="158" customFormat="1" ht="10.5" customHeight="1">
      <c r="B1391" s="163"/>
      <c r="C1391" s="181" t="s">
        <v>1618</v>
      </c>
      <c r="D1391" s="181"/>
      <c r="E1391" s="164">
        <v>223</v>
      </c>
      <c r="F1391" s="165">
        <v>467</v>
      </c>
      <c r="G1391" s="165">
        <v>238</v>
      </c>
      <c r="H1391" s="165">
        <v>229</v>
      </c>
      <c r="I1391" s="162"/>
    </row>
    <row r="1392" spans="2:9" s="158" customFormat="1" ht="10.5" customHeight="1">
      <c r="B1392" s="163"/>
      <c r="C1392" s="181" t="s">
        <v>1619</v>
      </c>
      <c r="D1392" s="181"/>
      <c r="E1392" s="164">
        <v>283</v>
      </c>
      <c r="F1392" s="165">
        <v>587</v>
      </c>
      <c r="G1392" s="165">
        <v>297</v>
      </c>
      <c r="H1392" s="165">
        <v>290</v>
      </c>
      <c r="I1392" s="162"/>
    </row>
    <row r="1393" spans="2:9" s="158" customFormat="1" ht="10.5" customHeight="1">
      <c r="B1393" s="163"/>
      <c r="C1393" s="181" t="s">
        <v>1620</v>
      </c>
      <c r="D1393" s="181"/>
      <c r="E1393" s="164">
        <v>217</v>
      </c>
      <c r="F1393" s="165">
        <v>519</v>
      </c>
      <c r="G1393" s="165">
        <v>250</v>
      </c>
      <c r="H1393" s="165">
        <v>269</v>
      </c>
      <c r="I1393" s="162"/>
    </row>
    <row r="1394" spans="2:9" s="158" customFormat="1" ht="10.5" customHeight="1">
      <c r="B1394" s="163"/>
      <c r="C1394" s="181" t="s">
        <v>1621</v>
      </c>
      <c r="D1394" s="181"/>
      <c r="E1394" s="164">
        <v>274</v>
      </c>
      <c r="F1394" s="165">
        <v>617</v>
      </c>
      <c r="G1394" s="165">
        <v>301</v>
      </c>
      <c r="H1394" s="165">
        <v>316</v>
      </c>
      <c r="I1394" s="162"/>
    </row>
    <row r="1395" spans="2:9" s="158" customFormat="1" ht="10.5" customHeight="1">
      <c r="B1395" s="163"/>
      <c r="C1395" s="181" t="s">
        <v>1622</v>
      </c>
      <c r="D1395" s="181"/>
      <c r="E1395" s="164">
        <v>114</v>
      </c>
      <c r="F1395" s="165">
        <v>253</v>
      </c>
      <c r="G1395" s="165">
        <v>122</v>
      </c>
      <c r="H1395" s="165">
        <v>131</v>
      </c>
      <c r="I1395" s="162"/>
    </row>
    <row r="1396" spans="2:9" s="158" customFormat="1" ht="10.5" customHeight="1">
      <c r="B1396" s="163"/>
      <c r="C1396" s="181"/>
      <c r="D1396" s="181"/>
      <c r="E1396" s="166"/>
      <c r="F1396" s="167"/>
      <c r="G1396" s="167"/>
      <c r="H1396" s="167"/>
      <c r="I1396" s="162"/>
    </row>
    <row r="1397" spans="2:9" s="158" customFormat="1" ht="10.5" customHeight="1">
      <c r="B1397" s="163"/>
      <c r="C1397" s="181" t="s">
        <v>1623</v>
      </c>
      <c r="D1397" s="181"/>
      <c r="E1397" s="166">
        <f>SUM(E1398:E1401)</f>
        <v>60</v>
      </c>
      <c r="F1397" s="167">
        <f>SUM(F1398:F1401)</f>
        <v>128</v>
      </c>
      <c r="G1397" s="167">
        <f>SUM(G1398:G1401)</f>
        <v>68</v>
      </c>
      <c r="H1397" s="167">
        <f>SUM(H1398:H1401)</f>
        <v>60</v>
      </c>
      <c r="I1397" s="162"/>
    </row>
    <row r="1398" spans="2:9" s="158" customFormat="1" ht="10.5" customHeight="1">
      <c r="B1398" s="163"/>
      <c r="C1398" s="181" t="s">
        <v>1624</v>
      </c>
      <c r="D1398" s="181"/>
      <c r="E1398" s="164">
        <v>13</v>
      </c>
      <c r="F1398" s="165">
        <v>33</v>
      </c>
      <c r="G1398" s="165">
        <v>19</v>
      </c>
      <c r="H1398" s="165">
        <v>14</v>
      </c>
      <c r="I1398" s="162"/>
    </row>
    <row r="1399" spans="2:9" s="158" customFormat="1" ht="10.5" customHeight="1">
      <c r="B1399" s="163"/>
      <c r="C1399" s="181" t="s">
        <v>1625</v>
      </c>
      <c r="D1399" s="181"/>
      <c r="E1399" s="164"/>
      <c r="F1399" s="165"/>
      <c r="G1399" s="165"/>
      <c r="H1399" s="165"/>
      <c r="I1399" s="162"/>
    </row>
    <row r="1400" spans="2:9" s="158" customFormat="1" ht="10.5" customHeight="1">
      <c r="B1400" s="163"/>
      <c r="C1400" s="181" t="s">
        <v>1626</v>
      </c>
      <c r="D1400" s="181"/>
      <c r="E1400" s="164">
        <v>14</v>
      </c>
      <c r="F1400" s="165">
        <v>27</v>
      </c>
      <c r="G1400" s="165">
        <v>15</v>
      </c>
      <c r="H1400" s="165">
        <v>12</v>
      </c>
      <c r="I1400" s="162"/>
    </row>
    <row r="1401" spans="2:9" s="158" customFormat="1" ht="10.5" customHeight="1">
      <c r="B1401" s="163"/>
      <c r="C1401" s="181" t="s">
        <v>1627</v>
      </c>
      <c r="D1401" s="181"/>
      <c r="E1401" s="164">
        <v>33</v>
      </c>
      <c r="F1401" s="165">
        <v>68</v>
      </c>
      <c r="G1401" s="165">
        <v>34</v>
      </c>
      <c r="H1401" s="165">
        <v>34</v>
      </c>
      <c r="I1401" s="162"/>
    </row>
    <row r="1402" spans="2:9" s="158" customFormat="1" ht="10.5" customHeight="1">
      <c r="B1402" s="163"/>
      <c r="C1402" s="181"/>
      <c r="D1402" s="181"/>
      <c r="E1402" s="166"/>
      <c r="F1402" s="167"/>
      <c r="G1402" s="167"/>
      <c r="H1402" s="167"/>
      <c r="I1402" s="162"/>
    </row>
    <row r="1403" spans="2:9" s="158" customFormat="1" ht="10.5" customHeight="1">
      <c r="B1403" s="163"/>
      <c r="C1403" s="181" t="s">
        <v>1628</v>
      </c>
      <c r="D1403" s="181"/>
      <c r="E1403" s="166">
        <f>SUM(E1404:E1411)</f>
        <v>210</v>
      </c>
      <c r="F1403" s="167">
        <f>SUM(F1404:F1411)</f>
        <v>558</v>
      </c>
      <c r="G1403" s="167">
        <f>SUM(G1404:G1411)</f>
        <v>280</v>
      </c>
      <c r="H1403" s="167">
        <f>SUM(H1404:H1411)</f>
        <v>278</v>
      </c>
      <c r="I1403" s="162"/>
    </row>
    <row r="1404" spans="2:9" s="158" customFormat="1" ht="10.5" customHeight="1">
      <c r="B1404" s="163"/>
      <c r="C1404" s="181" t="s">
        <v>1629</v>
      </c>
      <c r="D1404" s="181"/>
      <c r="E1404" s="164">
        <v>9</v>
      </c>
      <c r="F1404" s="165">
        <v>28</v>
      </c>
      <c r="G1404" s="165">
        <v>12</v>
      </c>
      <c r="H1404" s="165">
        <v>16</v>
      </c>
      <c r="I1404" s="162"/>
    </row>
    <row r="1405" spans="2:9" s="158" customFormat="1" ht="10.5" customHeight="1">
      <c r="B1405" s="163"/>
      <c r="C1405" s="181" t="s">
        <v>1630</v>
      </c>
      <c r="D1405" s="181"/>
      <c r="E1405" s="164">
        <v>3</v>
      </c>
      <c r="F1405" s="165">
        <v>6</v>
      </c>
      <c r="G1405" s="165">
        <v>3</v>
      </c>
      <c r="H1405" s="165">
        <v>3</v>
      </c>
      <c r="I1405" s="162"/>
    </row>
    <row r="1406" spans="2:9" s="158" customFormat="1" ht="10.5" customHeight="1">
      <c r="B1406" s="163"/>
      <c r="C1406" s="181" t="s">
        <v>1631</v>
      </c>
      <c r="D1406" s="181"/>
      <c r="E1406" s="164">
        <v>6</v>
      </c>
      <c r="F1406" s="165">
        <v>18</v>
      </c>
      <c r="G1406" s="165">
        <v>10</v>
      </c>
      <c r="H1406" s="165">
        <v>8</v>
      </c>
      <c r="I1406" s="162"/>
    </row>
    <row r="1407" spans="2:9" s="158" customFormat="1" ht="10.5" customHeight="1">
      <c r="B1407" s="163"/>
      <c r="C1407" s="181" t="s">
        <v>1632</v>
      </c>
      <c r="D1407" s="181"/>
      <c r="E1407" s="164">
        <v>19</v>
      </c>
      <c r="F1407" s="165">
        <v>62</v>
      </c>
      <c r="G1407" s="165">
        <v>27</v>
      </c>
      <c r="H1407" s="165">
        <v>35</v>
      </c>
      <c r="I1407" s="162"/>
    </row>
    <row r="1408" spans="2:9" s="158" customFormat="1" ht="10.5" customHeight="1">
      <c r="B1408" s="163"/>
      <c r="C1408" s="181" t="s">
        <v>1633</v>
      </c>
      <c r="D1408" s="181"/>
      <c r="E1408" s="164">
        <v>42</v>
      </c>
      <c r="F1408" s="165">
        <v>126</v>
      </c>
      <c r="G1408" s="165">
        <v>68</v>
      </c>
      <c r="H1408" s="165">
        <v>58</v>
      </c>
      <c r="I1408" s="162"/>
    </row>
    <row r="1409" spans="2:9" s="158" customFormat="1" ht="10.5" customHeight="1">
      <c r="B1409" s="163"/>
      <c r="C1409" s="181" t="s">
        <v>1634</v>
      </c>
      <c r="D1409" s="181"/>
      <c r="E1409" s="164">
        <v>18</v>
      </c>
      <c r="F1409" s="165">
        <v>35</v>
      </c>
      <c r="G1409" s="165">
        <v>16</v>
      </c>
      <c r="H1409" s="165">
        <v>19</v>
      </c>
      <c r="I1409" s="162"/>
    </row>
    <row r="1410" spans="2:9" s="158" customFormat="1" ht="10.5" customHeight="1">
      <c r="B1410" s="163"/>
      <c r="C1410" s="181" t="s">
        <v>1635</v>
      </c>
      <c r="D1410" s="181"/>
      <c r="E1410" s="164">
        <v>52</v>
      </c>
      <c r="F1410" s="165">
        <v>108</v>
      </c>
      <c r="G1410" s="165">
        <v>54</v>
      </c>
      <c r="H1410" s="165">
        <v>54</v>
      </c>
      <c r="I1410" s="162"/>
    </row>
    <row r="1411" spans="2:9" s="158" customFormat="1" ht="10.5" customHeight="1">
      <c r="B1411" s="163"/>
      <c r="C1411" s="181" t="s">
        <v>1636</v>
      </c>
      <c r="D1411" s="181"/>
      <c r="E1411" s="164">
        <v>61</v>
      </c>
      <c r="F1411" s="165">
        <v>175</v>
      </c>
      <c r="G1411" s="165">
        <v>90</v>
      </c>
      <c r="H1411" s="165">
        <v>85</v>
      </c>
      <c r="I1411" s="162"/>
    </row>
    <row r="1412" spans="2:9" s="158" customFormat="1" ht="10.5" customHeight="1">
      <c r="B1412" s="163"/>
      <c r="C1412" s="181"/>
      <c r="D1412" s="181"/>
      <c r="E1412" s="166"/>
      <c r="F1412" s="167"/>
      <c r="G1412" s="167"/>
      <c r="H1412" s="167"/>
      <c r="I1412" s="162"/>
    </row>
    <row r="1413" spans="2:9" s="158" customFormat="1" ht="10.5" customHeight="1">
      <c r="B1413" s="163"/>
      <c r="C1413" s="181" t="s">
        <v>1637</v>
      </c>
      <c r="D1413" s="181"/>
      <c r="E1413" s="166">
        <f>SUM(E1414:E1416)</f>
        <v>25</v>
      </c>
      <c r="F1413" s="167">
        <f>SUM(F1414:F1416)</f>
        <v>64</v>
      </c>
      <c r="G1413" s="167">
        <f>SUM(G1414:G1416)</f>
        <v>30</v>
      </c>
      <c r="H1413" s="167">
        <f>SUM(H1414:H1416)</f>
        <v>34</v>
      </c>
      <c r="I1413" s="162"/>
    </row>
    <row r="1414" spans="2:9" s="158" customFormat="1" ht="10.5" customHeight="1">
      <c r="B1414" s="163"/>
      <c r="C1414" s="181" t="s">
        <v>1638</v>
      </c>
      <c r="D1414" s="181"/>
      <c r="E1414" s="164">
        <v>12</v>
      </c>
      <c r="F1414" s="165">
        <v>33</v>
      </c>
      <c r="G1414" s="165">
        <v>14</v>
      </c>
      <c r="H1414" s="165">
        <v>19</v>
      </c>
      <c r="I1414" s="162"/>
    </row>
    <row r="1415" spans="2:9" s="158" customFormat="1" ht="10.5" customHeight="1">
      <c r="B1415" s="163"/>
      <c r="C1415" s="181" t="s">
        <v>1639</v>
      </c>
      <c r="D1415" s="181"/>
      <c r="E1415" s="164">
        <v>4</v>
      </c>
      <c r="F1415" s="165">
        <v>10</v>
      </c>
      <c r="G1415" s="165">
        <v>5</v>
      </c>
      <c r="H1415" s="165">
        <v>5</v>
      </c>
      <c r="I1415" s="162"/>
    </row>
    <row r="1416" spans="2:9" s="158" customFormat="1" ht="10.5" customHeight="1">
      <c r="B1416" s="163"/>
      <c r="C1416" s="181" t="s">
        <v>1640</v>
      </c>
      <c r="D1416" s="181"/>
      <c r="E1416" s="164">
        <v>9</v>
      </c>
      <c r="F1416" s="165">
        <v>21</v>
      </c>
      <c r="G1416" s="165">
        <v>11</v>
      </c>
      <c r="H1416" s="165">
        <v>10</v>
      </c>
      <c r="I1416" s="162"/>
    </row>
    <row r="1417" spans="2:9" s="158" customFormat="1" ht="10.5" customHeight="1">
      <c r="B1417" s="163"/>
      <c r="C1417" s="181"/>
      <c r="D1417" s="181"/>
      <c r="E1417" s="166"/>
      <c r="F1417" s="167"/>
      <c r="G1417" s="167"/>
      <c r="H1417" s="167"/>
      <c r="I1417" s="162"/>
    </row>
    <row r="1418" spans="2:9" s="158" customFormat="1" ht="10.5" customHeight="1">
      <c r="B1418" s="163"/>
      <c r="C1418" s="181" t="s">
        <v>1641</v>
      </c>
      <c r="D1418" s="181"/>
      <c r="E1418" s="166">
        <f>SUM(E1419:E1424)</f>
        <v>31</v>
      </c>
      <c r="F1418" s="167">
        <f>SUM(F1419:F1424)</f>
        <v>91</v>
      </c>
      <c r="G1418" s="167">
        <f>SUM(G1419:G1424)</f>
        <v>41</v>
      </c>
      <c r="H1418" s="167">
        <f>SUM(H1419:H1424)</f>
        <v>50</v>
      </c>
      <c r="I1418" s="162"/>
    </row>
    <row r="1419" spans="2:9" s="158" customFormat="1" ht="10.5" customHeight="1">
      <c r="B1419" s="163"/>
      <c r="C1419" s="181" t="s">
        <v>1642</v>
      </c>
      <c r="D1419" s="181"/>
      <c r="E1419" s="164">
        <v>6</v>
      </c>
      <c r="F1419" s="165">
        <v>9</v>
      </c>
      <c r="G1419" s="165">
        <v>4</v>
      </c>
      <c r="H1419" s="165">
        <v>5</v>
      </c>
      <c r="I1419" s="162"/>
    </row>
    <row r="1420" spans="2:9" s="158" customFormat="1" ht="10.5" customHeight="1">
      <c r="B1420" s="163"/>
      <c r="C1420" s="181" t="s">
        <v>1643</v>
      </c>
      <c r="D1420" s="181"/>
      <c r="E1420" s="164">
        <v>7</v>
      </c>
      <c r="F1420" s="165">
        <v>24</v>
      </c>
      <c r="G1420" s="165">
        <v>7</v>
      </c>
      <c r="H1420" s="165">
        <v>17</v>
      </c>
      <c r="I1420" s="162"/>
    </row>
    <row r="1421" spans="2:9" s="158" customFormat="1" ht="10.5" customHeight="1">
      <c r="B1421" s="163"/>
      <c r="C1421" s="181" t="s">
        <v>1644</v>
      </c>
      <c r="D1421" s="181"/>
      <c r="E1421" s="164">
        <v>3</v>
      </c>
      <c r="F1421" s="165">
        <v>14</v>
      </c>
      <c r="G1421" s="165">
        <v>8</v>
      </c>
      <c r="H1421" s="165">
        <v>6</v>
      </c>
      <c r="I1421" s="162"/>
    </row>
    <row r="1422" spans="2:9" s="158" customFormat="1" ht="10.5" customHeight="1">
      <c r="B1422" s="163"/>
      <c r="C1422" s="181" t="s">
        <v>1645</v>
      </c>
      <c r="D1422" s="181"/>
      <c r="E1422" s="164">
        <v>3</v>
      </c>
      <c r="F1422" s="165">
        <v>6</v>
      </c>
      <c r="G1422" s="165">
        <v>3</v>
      </c>
      <c r="H1422" s="165">
        <v>3</v>
      </c>
      <c r="I1422" s="162"/>
    </row>
    <row r="1423" spans="2:9" s="158" customFormat="1" ht="10.5" customHeight="1">
      <c r="B1423" s="163"/>
      <c r="C1423" s="181" t="s">
        <v>1646</v>
      </c>
      <c r="D1423" s="181"/>
      <c r="E1423" s="164">
        <v>7</v>
      </c>
      <c r="F1423" s="165">
        <v>27</v>
      </c>
      <c r="G1423" s="165">
        <v>13</v>
      </c>
      <c r="H1423" s="165">
        <v>14</v>
      </c>
      <c r="I1423" s="162"/>
    </row>
    <row r="1424" spans="2:9" s="158" customFormat="1" ht="10.5" customHeight="1">
      <c r="B1424" s="163"/>
      <c r="C1424" s="181" t="s">
        <v>1647</v>
      </c>
      <c r="D1424" s="181"/>
      <c r="E1424" s="164">
        <v>5</v>
      </c>
      <c r="F1424" s="165">
        <v>11</v>
      </c>
      <c r="G1424" s="165">
        <v>6</v>
      </c>
      <c r="H1424" s="165">
        <v>5</v>
      </c>
      <c r="I1424" s="162"/>
    </row>
    <row r="1425" spans="2:9" s="158" customFormat="1" ht="10.5" customHeight="1">
      <c r="B1425" s="169"/>
      <c r="C1425" s="182"/>
      <c r="D1425" s="182"/>
      <c r="E1425" s="178"/>
      <c r="F1425" s="179"/>
      <c r="G1425" s="179"/>
      <c r="H1425" s="179"/>
      <c r="I1425" s="162"/>
    </row>
    <row r="1426" spans="2:9" s="158" customFormat="1" ht="10.5" customHeight="1">
      <c r="B1426" s="163"/>
      <c r="C1426" s="181" t="s">
        <v>1648</v>
      </c>
      <c r="D1426" s="181"/>
      <c r="E1426" s="166">
        <f>SUM(E1427:E1443)</f>
        <v>157</v>
      </c>
      <c r="F1426" s="167">
        <f>SUM(F1427:F1443)</f>
        <v>413</v>
      </c>
      <c r="G1426" s="167">
        <f>SUM(G1427:G1443)</f>
        <v>200</v>
      </c>
      <c r="H1426" s="167">
        <f>SUM(H1427:H1443)</f>
        <v>213</v>
      </c>
      <c r="I1426" s="162"/>
    </row>
    <row r="1427" spans="2:9" s="158" customFormat="1" ht="10.5" customHeight="1">
      <c r="B1427" s="163"/>
      <c r="C1427" s="181" t="s">
        <v>1649</v>
      </c>
      <c r="D1427" s="181"/>
      <c r="E1427" s="164">
        <v>5</v>
      </c>
      <c r="F1427" s="165">
        <v>11</v>
      </c>
      <c r="G1427" s="165">
        <v>3</v>
      </c>
      <c r="H1427" s="165">
        <v>8</v>
      </c>
      <c r="I1427" s="162"/>
    </row>
    <row r="1428" spans="2:9" s="158" customFormat="1" ht="10.5" customHeight="1">
      <c r="B1428" s="163"/>
      <c r="C1428" s="181" t="s">
        <v>1650</v>
      </c>
      <c r="D1428" s="181"/>
      <c r="E1428" s="164"/>
      <c r="F1428" s="165"/>
      <c r="G1428" s="165"/>
      <c r="H1428" s="165"/>
      <c r="I1428" s="162"/>
    </row>
    <row r="1429" spans="2:9" s="158" customFormat="1" ht="10.5" customHeight="1">
      <c r="B1429" s="163"/>
      <c r="C1429" s="181" t="s">
        <v>1651</v>
      </c>
      <c r="D1429" s="181"/>
      <c r="E1429" s="164">
        <v>4</v>
      </c>
      <c r="F1429" s="165">
        <v>14</v>
      </c>
      <c r="G1429" s="165">
        <v>7</v>
      </c>
      <c r="H1429" s="165">
        <v>7</v>
      </c>
      <c r="I1429" s="162"/>
    </row>
    <row r="1430" spans="2:9" s="158" customFormat="1" ht="10.5" customHeight="1">
      <c r="B1430" s="163"/>
      <c r="C1430" s="181" t="s">
        <v>1652</v>
      </c>
      <c r="D1430" s="181"/>
      <c r="E1430" s="164">
        <v>3</v>
      </c>
      <c r="F1430" s="165">
        <v>7</v>
      </c>
      <c r="G1430" s="165">
        <v>3</v>
      </c>
      <c r="H1430" s="165">
        <v>4</v>
      </c>
      <c r="I1430" s="162"/>
    </row>
    <row r="1431" spans="2:9" s="158" customFormat="1" ht="10.5" customHeight="1">
      <c r="B1431" s="163"/>
      <c r="C1431" s="181" t="s">
        <v>1653</v>
      </c>
      <c r="D1431" s="181"/>
      <c r="E1431" s="164"/>
      <c r="F1431" s="165"/>
      <c r="G1431" s="165"/>
      <c r="H1431" s="165"/>
      <c r="I1431" s="162"/>
    </row>
    <row r="1432" spans="2:9" s="158" customFormat="1" ht="10.5" customHeight="1">
      <c r="B1432" s="163"/>
      <c r="C1432" s="181" t="s">
        <v>1654</v>
      </c>
      <c r="D1432" s="181"/>
      <c r="E1432" s="164">
        <v>7</v>
      </c>
      <c r="F1432" s="165">
        <v>16</v>
      </c>
      <c r="G1432" s="165">
        <v>7</v>
      </c>
      <c r="H1432" s="165">
        <v>9</v>
      </c>
      <c r="I1432" s="162"/>
    </row>
    <row r="1433" spans="2:9" s="158" customFormat="1" ht="10.5" customHeight="1">
      <c r="B1433" s="163"/>
      <c r="C1433" s="181" t="s">
        <v>1655</v>
      </c>
      <c r="D1433" s="181"/>
      <c r="E1433" s="164">
        <v>9</v>
      </c>
      <c r="F1433" s="165">
        <v>22</v>
      </c>
      <c r="G1433" s="165">
        <v>11</v>
      </c>
      <c r="H1433" s="165">
        <v>11</v>
      </c>
      <c r="I1433" s="162"/>
    </row>
    <row r="1434" spans="2:9" s="158" customFormat="1" ht="10.5" customHeight="1">
      <c r="B1434" s="163"/>
      <c r="C1434" s="181" t="s">
        <v>1656</v>
      </c>
      <c r="D1434" s="181"/>
      <c r="E1434" s="164"/>
      <c r="F1434" s="165"/>
      <c r="G1434" s="165"/>
      <c r="H1434" s="165"/>
      <c r="I1434" s="162"/>
    </row>
    <row r="1435" spans="2:9" s="158" customFormat="1" ht="10.5" customHeight="1">
      <c r="B1435" s="163"/>
      <c r="C1435" s="181" t="s">
        <v>1657</v>
      </c>
      <c r="D1435" s="181"/>
      <c r="E1435" s="164">
        <v>40</v>
      </c>
      <c r="F1435" s="165">
        <v>97</v>
      </c>
      <c r="G1435" s="165">
        <v>44</v>
      </c>
      <c r="H1435" s="165">
        <v>53</v>
      </c>
      <c r="I1435" s="162"/>
    </row>
    <row r="1436" spans="2:9" s="158" customFormat="1" ht="10.5" customHeight="1">
      <c r="B1436" s="163"/>
      <c r="C1436" s="181" t="s">
        <v>1658</v>
      </c>
      <c r="D1436" s="181"/>
      <c r="E1436" s="164">
        <v>4</v>
      </c>
      <c r="F1436" s="165">
        <v>14</v>
      </c>
      <c r="G1436" s="165">
        <v>7</v>
      </c>
      <c r="H1436" s="165">
        <v>7</v>
      </c>
      <c r="I1436" s="162"/>
    </row>
    <row r="1437" spans="2:9" s="158" customFormat="1" ht="10.5" customHeight="1">
      <c r="B1437" s="163"/>
      <c r="C1437" s="181" t="s">
        <v>1659</v>
      </c>
      <c r="D1437" s="181"/>
      <c r="E1437" s="164"/>
      <c r="F1437" s="165"/>
      <c r="G1437" s="165"/>
      <c r="H1437" s="165"/>
      <c r="I1437" s="162"/>
    </row>
    <row r="1438" spans="2:9" s="158" customFormat="1" ht="10.5" customHeight="1">
      <c r="B1438" s="163"/>
      <c r="C1438" s="181" t="s">
        <v>1660</v>
      </c>
      <c r="D1438" s="181"/>
      <c r="E1438" s="164">
        <v>9</v>
      </c>
      <c r="F1438" s="165">
        <v>23</v>
      </c>
      <c r="G1438" s="165">
        <v>12</v>
      </c>
      <c r="H1438" s="165">
        <v>11</v>
      </c>
      <c r="I1438" s="162"/>
    </row>
    <row r="1439" spans="2:9" s="158" customFormat="1" ht="10.5" customHeight="1">
      <c r="B1439" s="163"/>
      <c r="C1439" s="181" t="s">
        <v>1661</v>
      </c>
      <c r="D1439" s="181"/>
      <c r="E1439" s="164"/>
      <c r="F1439" s="165"/>
      <c r="G1439" s="165"/>
      <c r="H1439" s="165"/>
      <c r="I1439" s="162"/>
    </row>
    <row r="1440" spans="2:9" s="158" customFormat="1" ht="10.5" customHeight="1">
      <c r="B1440" s="163"/>
      <c r="C1440" s="181" t="s">
        <v>1662</v>
      </c>
      <c r="D1440" s="181"/>
      <c r="E1440" s="164">
        <v>37</v>
      </c>
      <c r="F1440" s="165">
        <v>105</v>
      </c>
      <c r="G1440" s="165">
        <v>53</v>
      </c>
      <c r="H1440" s="165">
        <v>52</v>
      </c>
      <c r="I1440" s="162"/>
    </row>
    <row r="1441" spans="2:9" s="158" customFormat="1" ht="10.5" customHeight="1">
      <c r="B1441" s="163"/>
      <c r="C1441" s="181" t="s">
        <v>1663</v>
      </c>
      <c r="D1441" s="181"/>
      <c r="E1441" s="164">
        <v>3</v>
      </c>
      <c r="F1441" s="165">
        <v>6</v>
      </c>
      <c r="G1441" s="165">
        <v>3</v>
      </c>
      <c r="H1441" s="165">
        <v>3</v>
      </c>
      <c r="I1441" s="162"/>
    </row>
    <row r="1442" spans="2:9" s="158" customFormat="1" ht="10.5" customHeight="1">
      <c r="B1442" s="163"/>
      <c r="C1442" s="181" t="s">
        <v>1664</v>
      </c>
      <c r="D1442" s="181"/>
      <c r="E1442" s="164"/>
      <c r="F1442" s="165"/>
      <c r="G1442" s="165"/>
      <c r="H1442" s="165"/>
      <c r="I1442" s="162"/>
    </row>
    <row r="1443" spans="2:9" s="158" customFormat="1" ht="10.5" customHeight="1">
      <c r="B1443" s="163"/>
      <c r="C1443" s="181" t="s">
        <v>1665</v>
      </c>
      <c r="D1443" s="181"/>
      <c r="E1443" s="164">
        <v>36</v>
      </c>
      <c r="F1443" s="165">
        <v>98</v>
      </c>
      <c r="G1443" s="165">
        <v>50</v>
      </c>
      <c r="H1443" s="165">
        <v>48</v>
      </c>
      <c r="I1443" s="162"/>
    </row>
    <row r="1444" spans="2:9" s="158" customFormat="1" ht="10.5" customHeight="1">
      <c r="B1444" s="163"/>
      <c r="C1444" s="181"/>
      <c r="D1444" s="181"/>
      <c r="E1444" s="166"/>
      <c r="F1444" s="167"/>
      <c r="G1444" s="167"/>
      <c r="H1444" s="167"/>
      <c r="I1444" s="162"/>
    </row>
    <row r="1445" spans="2:9" s="158" customFormat="1" ht="10.5" customHeight="1">
      <c r="B1445" s="163"/>
      <c r="C1445" s="181" t="s">
        <v>1666</v>
      </c>
      <c r="D1445" s="181"/>
      <c r="E1445" s="166">
        <f>SUM(E1446:E1459)</f>
        <v>48</v>
      </c>
      <c r="F1445" s="167">
        <f>SUM(F1446:F1459)</f>
        <v>154</v>
      </c>
      <c r="G1445" s="167">
        <f>SUM(G1446:G1459)</f>
        <v>73</v>
      </c>
      <c r="H1445" s="167">
        <f>SUM(H1446:H1459)</f>
        <v>81</v>
      </c>
      <c r="I1445" s="162"/>
    </row>
    <row r="1446" spans="2:9" s="158" customFormat="1" ht="10.5" customHeight="1">
      <c r="B1446" s="163"/>
      <c r="C1446" s="181" t="s">
        <v>1667</v>
      </c>
      <c r="D1446" s="181"/>
      <c r="E1446" s="164"/>
      <c r="F1446" s="165"/>
      <c r="G1446" s="165"/>
      <c r="H1446" s="165"/>
      <c r="I1446" s="162"/>
    </row>
    <row r="1447" spans="2:9" s="158" customFormat="1" ht="10.5" customHeight="1">
      <c r="B1447" s="163"/>
      <c r="C1447" s="181" t="s">
        <v>1668</v>
      </c>
      <c r="D1447" s="181"/>
      <c r="E1447" s="164">
        <v>5</v>
      </c>
      <c r="F1447" s="165">
        <v>17</v>
      </c>
      <c r="G1447" s="165">
        <v>7</v>
      </c>
      <c r="H1447" s="165">
        <v>10</v>
      </c>
      <c r="I1447" s="162"/>
    </row>
    <row r="1448" spans="2:9" s="158" customFormat="1" ht="10.5" customHeight="1">
      <c r="B1448" s="163"/>
      <c r="C1448" s="181" t="s">
        <v>1669</v>
      </c>
      <c r="D1448" s="181"/>
      <c r="E1448" s="164"/>
      <c r="F1448" s="165"/>
      <c r="G1448" s="165"/>
      <c r="H1448" s="165"/>
      <c r="I1448" s="162"/>
    </row>
    <row r="1449" spans="2:9" s="158" customFormat="1" ht="10.5" customHeight="1">
      <c r="B1449" s="163"/>
      <c r="C1449" s="181" t="s">
        <v>1670</v>
      </c>
      <c r="D1449" s="181"/>
      <c r="E1449" s="164"/>
      <c r="F1449" s="165"/>
      <c r="G1449" s="165"/>
      <c r="H1449" s="165"/>
      <c r="I1449" s="162"/>
    </row>
    <row r="1450" spans="2:9" s="158" customFormat="1" ht="10.5" customHeight="1">
      <c r="B1450" s="163"/>
      <c r="C1450" s="181" t="s">
        <v>1671</v>
      </c>
      <c r="D1450" s="181"/>
      <c r="E1450" s="164">
        <v>5</v>
      </c>
      <c r="F1450" s="165">
        <v>12</v>
      </c>
      <c r="G1450" s="165">
        <v>7</v>
      </c>
      <c r="H1450" s="165">
        <v>5</v>
      </c>
      <c r="I1450" s="162"/>
    </row>
    <row r="1451" spans="2:9" s="158" customFormat="1" ht="10.5" customHeight="1">
      <c r="B1451" s="163"/>
      <c r="C1451" s="181" t="s">
        <v>1672</v>
      </c>
      <c r="D1451" s="181"/>
      <c r="E1451" s="164"/>
      <c r="F1451" s="165"/>
      <c r="G1451" s="165"/>
      <c r="H1451" s="165"/>
      <c r="I1451" s="162"/>
    </row>
    <row r="1452" spans="2:9" s="158" customFormat="1" ht="10.5" customHeight="1">
      <c r="B1452" s="163"/>
      <c r="C1452" s="181" t="s">
        <v>1673</v>
      </c>
      <c r="D1452" s="181"/>
      <c r="E1452" s="164"/>
      <c r="F1452" s="165"/>
      <c r="G1452" s="165"/>
      <c r="H1452" s="165"/>
      <c r="I1452" s="162"/>
    </row>
    <row r="1453" spans="2:9" s="158" customFormat="1" ht="10.5" customHeight="1">
      <c r="B1453" s="163"/>
      <c r="C1453" s="181" t="s">
        <v>1674</v>
      </c>
      <c r="D1453" s="181"/>
      <c r="E1453" s="164">
        <v>7</v>
      </c>
      <c r="F1453" s="165">
        <v>18</v>
      </c>
      <c r="G1453" s="165">
        <v>9</v>
      </c>
      <c r="H1453" s="165">
        <v>9</v>
      </c>
      <c r="I1453" s="162"/>
    </row>
    <row r="1454" spans="2:9" s="158" customFormat="1" ht="10.5" customHeight="1">
      <c r="B1454" s="163"/>
      <c r="C1454" s="181" t="s">
        <v>1675</v>
      </c>
      <c r="D1454" s="181"/>
      <c r="E1454" s="164"/>
      <c r="F1454" s="165"/>
      <c r="G1454" s="165"/>
      <c r="H1454" s="165"/>
      <c r="I1454" s="162"/>
    </row>
    <row r="1455" spans="2:9" s="158" customFormat="1" ht="10.5" customHeight="1">
      <c r="B1455" s="163"/>
      <c r="C1455" s="181" t="s">
        <v>1676</v>
      </c>
      <c r="D1455" s="181"/>
      <c r="E1455" s="164">
        <v>18</v>
      </c>
      <c r="F1455" s="165">
        <v>60</v>
      </c>
      <c r="G1455" s="165">
        <v>27</v>
      </c>
      <c r="H1455" s="165">
        <v>33</v>
      </c>
      <c r="I1455" s="162"/>
    </row>
    <row r="1456" spans="2:9" s="158" customFormat="1" ht="10.5" customHeight="1">
      <c r="B1456" s="163"/>
      <c r="C1456" s="181" t="s">
        <v>1677</v>
      </c>
      <c r="D1456" s="181"/>
      <c r="E1456" s="164"/>
      <c r="F1456" s="165"/>
      <c r="G1456" s="165"/>
      <c r="H1456" s="165"/>
      <c r="I1456" s="162"/>
    </row>
    <row r="1457" spans="2:9" s="158" customFormat="1" ht="10.5" customHeight="1">
      <c r="B1457" s="163"/>
      <c r="C1457" s="181" t="s">
        <v>1678</v>
      </c>
      <c r="D1457" s="181"/>
      <c r="E1457" s="164">
        <v>9</v>
      </c>
      <c r="F1457" s="165">
        <v>31</v>
      </c>
      <c r="G1457" s="165">
        <v>14</v>
      </c>
      <c r="H1457" s="165">
        <v>17</v>
      </c>
      <c r="I1457" s="162"/>
    </row>
    <row r="1458" spans="2:9" s="158" customFormat="1" ht="10.5" customHeight="1">
      <c r="B1458" s="163"/>
      <c r="C1458" s="181" t="s">
        <v>1679</v>
      </c>
      <c r="D1458" s="181"/>
      <c r="E1458" s="164">
        <v>4</v>
      </c>
      <c r="F1458" s="165">
        <v>16</v>
      </c>
      <c r="G1458" s="165">
        <v>9</v>
      </c>
      <c r="H1458" s="165">
        <v>7</v>
      </c>
      <c r="I1458" s="162"/>
    </row>
    <row r="1459" spans="2:9" s="158" customFormat="1" ht="10.5" customHeight="1">
      <c r="B1459" s="163"/>
      <c r="C1459" s="181" t="s">
        <v>1680</v>
      </c>
      <c r="D1459" s="181"/>
      <c r="E1459" s="164"/>
      <c r="F1459" s="165"/>
      <c r="G1459" s="165"/>
      <c r="H1459" s="165"/>
      <c r="I1459" s="162"/>
    </row>
    <row r="1460" spans="2:9" s="158" customFormat="1" ht="10.5" customHeight="1">
      <c r="B1460" s="163"/>
      <c r="C1460" s="181"/>
      <c r="D1460" s="181"/>
      <c r="E1460" s="166"/>
      <c r="F1460" s="167"/>
      <c r="G1460" s="167"/>
      <c r="H1460" s="167"/>
      <c r="I1460" s="162"/>
    </row>
    <row r="1461" spans="2:9" s="158" customFormat="1" ht="10.5" customHeight="1">
      <c r="B1461" s="163"/>
      <c r="C1461" s="181" t="s">
        <v>1681</v>
      </c>
      <c r="D1461" s="181"/>
      <c r="E1461" s="166">
        <f>SUM(E1462:E1467)</f>
        <v>37</v>
      </c>
      <c r="F1461" s="167">
        <f>SUM(F1462:F1467)</f>
        <v>113</v>
      </c>
      <c r="G1461" s="167">
        <f>SUM(G1462:G1467)</f>
        <v>57</v>
      </c>
      <c r="H1461" s="167">
        <f>SUM(H1462:H1467)</f>
        <v>56</v>
      </c>
      <c r="I1461" s="162"/>
    </row>
    <row r="1462" spans="2:9" s="158" customFormat="1" ht="10.5" customHeight="1">
      <c r="B1462" s="163"/>
      <c r="C1462" s="181" t="s">
        <v>1682</v>
      </c>
      <c r="D1462" s="181"/>
      <c r="E1462" s="164">
        <v>8</v>
      </c>
      <c r="F1462" s="165">
        <v>19</v>
      </c>
      <c r="G1462" s="165">
        <v>9</v>
      </c>
      <c r="H1462" s="165">
        <v>10</v>
      </c>
      <c r="I1462" s="162"/>
    </row>
    <row r="1463" spans="2:9" s="158" customFormat="1" ht="10.5" customHeight="1">
      <c r="B1463" s="163"/>
      <c r="C1463" s="181" t="s">
        <v>1683</v>
      </c>
      <c r="D1463" s="181"/>
      <c r="E1463" s="164">
        <v>7</v>
      </c>
      <c r="F1463" s="165">
        <v>20</v>
      </c>
      <c r="G1463" s="165">
        <v>11</v>
      </c>
      <c r="H1463" s="165">
        <v>9</v>
      </c>
      <c r="I1463" s="162"/>
    </row>
    <row r="1464" spans="2:9" s="158" customFormat="1" ht="10.5" customHeight="1">
      <c r="B1464" s="163"/>
      <c r="C1464" s="181" t="s">
        <v>1684</v>
      </c>
      <c r="D1464" s="181"/>
      <c r="E1464" s="164">
        <v>7</v>
      </c>
      <c r="F1464" s="165">
        <v>19</v>
      </c>
      <c r="G1464" s="165">
        <v>9</v>
      </c>
      <c r="H1464" s="165">
        <v>10</v>
      </c>
      <c r="I1464" s="162"/>
    </row>
    <row r="1465" spans="2:9" s="158" customFormat="1" ht="10.5" customHeight="1">
      <c r="B1465" s="163"/>
      <c r="C1465" s="181" t="s">
        <v>1685</v>
      </c>
      <c r="D1465" s="181"/>
      <c r="E1465" s="164">
        <v>10</v>
      </c>
      <c r="F1465" s="165">
        <v>35</v>
      </c>
      <c r="G1465" s="165">
        <v>18</v>
      </c>
      <c r="H1465" s="165">
        <v>17</v>
      </c>
      <c r="I1465" s="162"/>
    </row>
    <row r="1466" spans="2:9" s="158" customFormat="1" ht="10.5" customHeight="1">
      <c r="B1466" s="163"/>
      <c r="C1466" s="181" t="s">
        <v>1686</v>
      </c>
      <c r="D1466" s="181"/>
      <c r="E1466" s="164">
        <v>5</v>
      </c>
      <c r="F1466" s="165">
        <v>20</v>
      </c>
      <c r="G1466" s="165">
        <v>10</v>
      </c>
      <c r="H1466" s="165">
        <v>10</v>
      </c>
      <c r="I1466" s="162"/>
    </row>
    <row r="1467" spans="2:9" s="158" customFormat="1" ht="10.5" customHeight="1">
      <c r="B1467" s="163"/>
      <c r="C1467" s="181" t="s">
        <v>1687</v>
      </c>
      <c r="D1467" s="181"/>
      <c r="E1467" s="164"/>
      <c r="F1467" s="165"/>
      <c r="G1467" s="165"/>
      <c r="H1467" s="165"/>
      <c r="I1467" s="162"/>
    </row>
    <row r="1468" spans="2:9" s="158" customFormat="1" ht="10.5" customHeight="1">
      <c r="B1468" s="163"/>
      <c r="C1468" s="181"/>
      <c r="D1468" s="181"/>
      <c r="E1468" s="166"/>
      <c r="F1468" s="167"/>
      <c r="G1468" s="167"/>
      <c r="H1468" s="167"/>
      <c r="I1468" s="162"/>
    </row>
    <row r="1469" spans="2:9" s="158" customFormat="1" ht="10.5" customHeight="1">
      <c r="B1469" s="163"/>
      <c r="C1469" s="181" t="s">
        <v>1688</v>
      </c>
      <c r="D1469" s="181"/>
      <c r="E1469" s="166">
        <f>SUM(E1470:E1481)</f>
        <v>115</v>
      </c>
      <c r="F1469" s="167">
        <f>SUM(F1470:F1481)</f>
        <v>302</v>
      </c>
      <c r="G1469" s="167">
        <f>SUM(G1470:G1481)</f>
        <v>147</v>
      </c>
      <c r="H1469" s="167">
        <f>SUM(H1470:H1481)</f>
        <v>155</v>
      </c>
      <c r="I1469" s="162"/>
    </row>
    <row r="1470" spans="2:9" s="158" customFormat="1" ht="10.5" customHeight="1">
      <c r="B1470" s="163"/>
      <c r="C1470" s="181" t="s">
        <v>1689</v>
      </c>
      <c r="D1470" s="181"/>
      <c r="E1470" s="164">
        <v>12</v>
      </c>
      <c r="F1470" s="165">
        <v>32</v>
      </c>
      <c r="G1470" s="165">
        <v>17</v>
      </c>
      <c r="H1470" s="165">
        <v>15</v>
      </c>
      <c r="I1470" s="162"/>
    </row>
    <row r="1471" spans="2:9" s="158" customFormat="1" ht="10.5" customHeight="1">
      <c r="B1471" s="163"/>
      <c r="C1471" s="181" t="s">
        <v>1690</v>
      </c>
      <c r="D1471" s="181"/>
      <c r="E1471" s="164"/>
      <c r="F1471" s="165"/>
      <c r="G1471" s="165"/>
      <c r="H1471" s="165"/>
      <c r="I1471" s="162"/>
    </row>
    <row r="1472" spans="2:9" s="158" customFormat="1" ht="10.5" customHeight="1">
      <c r="B1472" s="163"/>
      <c r="C1472" s="181" t="s">
        <v>1691</v>
      </c>
      <c r="D1472" s="181"/>
      <c r="E1472" s="164">
        <v>9</v>
      </c>
      <c r="F1472" s="165">
        <v>25</v>
      </c>
      <c r="G1472" s="165">
        <v>9</v>
      </c>
      <c r="H1472" s="165">
        <v>16</v>
      </c>
      <c r="I1472" s="162"/>
    </row>
    <row r="1473" spans="2:9" s="158" customFormat="1" ht="10.5" customHeight="1">
      <c r="B1473" s="163"/>
      <c r="C1473" s="181" t="s">
        <v>1692</v>
      </c>
      <c r="D1473" s="181"/>
      <c r="E1473" s="164">
        <v>11</v>
      </c>
      <c r="F1473" s="165">
        <v>24</v>
      </c>
      <c r="G1473" s="165">
        <v>12</v>
      </c>
      <c r="H1473" s="165">
        <v>12</v>
      </c>
      <c r="I1473" s="162"/>
    </row>
    <row r="1474" spans="2:9" s="158" customFormat="1" ht="10.5" customHeight="1">
      <c r="B1474" s="163"/>
      <c r="C1474" s="181" t="s">
        <v>1693</v>
      </c>
      <c r="D1474" s="181"/>
      <c r="E1474" s="164">
        <v>12</v>
      </c>
      <c r="F1474" s="165">
        <v>36</v>
      </c>
      <c r="G1474" s="165">
        <v>17</v>
      </c>
      <c r="H1474" s="165">
        <v>19</v>
      </c>
      <c r="I1474" s="162"/>
    </row>
    <row r="1475" spans="2:9" s="158" customFormat="1" ht="10.5" customHeight="1">
      <c r="B1475" s="163"/>
      <c r="C1475" s="181" t="s">
        <v>1694</v>
      </c>
      <c r="D1475" s="181"/>
      <c r="E1475" s="164"/>
      <c r="F1475" s="165"/>
      <c r="G1475" s="165"/>
      <c r="H1475" s="165"/>
      <c r="I1475" s="162"/>
    </row>
    <row r="1476" spans="2:9" s="158" customFormat="1" ht="10.5" customHeight="1">
      <c r="B1476" s="163"/>
      <c r="C1476" s="181" t="s">
        <v>1695</v>
      </c>
      <c r="D1476" s="181"/>
      <c r="E1476" s="164">
        <v>13</v>
      </c>
      <c r="F1476" s="165">
        <v>27</v>
      </c>
      <c r="G1476" s="165">
        <v>11</v>
      </c>
      <c r="H1476" s="165">
        <v>16</v>
      </c>
      <c r="I1476" s="162"/>
    </row>
    <row r="1477" spans="2:9" s="158" customFormat="1" ht="10.5" customHeight="1">
      <c r="B1477" s="163"/>
      <c r="C1477" s="181" t="s">
        <v>1696</v>
      </c>
      <c r="D1477" s="181"/>
      <c r="E1477" s="164">
        <v>21</v>
      </c>
      <c r="F1477" s="165">
        <v>66</v>
      </c>
      <c r="G1477" s="165">
        <v>33</v>
      </c>
      <c r="H1477" s="165">
        <v>33</v>
      </c>
      <c r="I1477" s="162"/>
    </row>
    <row r="1478" spans="2:9" s="158" customFormat="1" ht="10.5" customHeight="1">
      <c r="B1478" s="163"/>
      <c r="C1478" s="181" t="s">
        <v>1697</v>
      </c>
      <c r="D1478" s="181"/>
      <c r="E1478" s="164">
        <v>5</v>
      </c>
      <c r="F1478" s="165">
        <v>14</v>
      </c>
      <c r="G1478" s="165">
        <v>5</v>
      </c>
      <c r="H1478" s="165">
        <v>9</v>
      </c>
      <c r="I1478" s="162"/>
    </row>
    <row r="1479" spans="2:9" s="158" customFormat="1" ht="10.5" customHeight="1">
      <c r="B1479" s="163"/>
      <c r="C1479" s="181" t="s">
        <v>1698</v>
      </c>
      <c r="D1479" s="181"/>
      <c r="E1479" s="164"/>
      <c r="F1479" s="165"/>
      <c r="G1479" s="165"/>
      <c r="H1479" s="165"/>
      <c r="I1479" s="162"/>
    </row>
    <row r="1480" spans="2:9" s="158" customFormat="1" ht="10.5" customHeight="1">
      <c r="B1480" s="163"/>
      <c r="C1480" s="181" t="s">
        <v>1699</v>
      </c>
      <c r="D1480" s="181"/>
      <c r="E1480" s="164">
        <v>15</v>
      </c>
      <c r="F1480" s="165">
        <v>33</v>
      </c>
      <c r="G1480" s="165">
        <v>18</v>
      </c>
      <c r="H1480" s="165">
        <v>15</v>
      </c>
      <c r="I1480" s="162"/>
    </row>
    <row r="1481" spans="2:9" s="158" customFormat="1" ht="10.5" customHeight="1">
      <c r="B1481" s="163"/>
      <c r="C1481" s="181" t="s">
        <v>1700</v>
      </c>
      <c r="D1481" s="181"/>
      <c r="E1481" s="164">
        <v>17</v>
      </c>
      <c r="F1481" s="165">
        <v>45</v>
      </c>
      <c r="G1481" s="165">
        <v>25</v>
      </c>
      <c r="H1481" s="165">
        <v>20</v>
      </c>
      <c r="I1481" s="162"/>
    </row>
    <row r="1482" spans="2:9" s="158" customFormat="1" ht="10.5" customHeight="1">
      <c r="B1482" s="163"/>
      <c r="C1482" s="181"/>
      <c r="D1482" s="181"/>
      <c r="E1482" s="166"/>
      <c r="F1482" s="167"/>
      <c r="G1482" s="167"/>
      <c r="H1482" s="167"/>
      <c r="I1482" s="162"/>
    </row>
    <row r="1483" spans="2:9" s="158" customFormat="1" ht="10.5" customHeight="1">
      <c r="B1483" s="163"/>
      <c r="C1483" s="181" t="s">
        <v>1701</v>
      </c>
      <c r="D1483" s="181"/>
      <c r="E1483" s="166">
        <f>SUM(E1484:E1488)</f>
        <v>662</v>
      </c>
      <c r="F1483" s="167">
        <f>SUM(F1484:F1488)</f>
        <v>1911</v>
      </c>
      <c r="G1483" s="167">
        <f>SUM(G1484:G1488)</f>
        <v>929</v>
      </c>
      <c r="H1483" s="167">
        <f>SUM(H1484:H1488)</f>
        <v>982</v>
      </c>
      <c r="I1483" s="162"/>
    </row>
    <row r="1484" spans="2:9" s="158" customFormat="1" ht="10.5" customHeight="1">
      <c r="B1484" s="163"/>
      <c r="C1484" s="181" t="s">
        <v>1702</v>
      </c>
      <c r="D1484" s="181"/>
      <c r="E1484" s="164">
        <v>66</v>
      </c>
      <c r="F1484" s="165">
        <v>213</v>
      </c>
      <c r="G1484" s="165">
        <v>95</v>
      </c>
      <c r="H1484" s="165">
        <v>118</v>
      </c>
      <c r="I1484" s="162"/>
    </row>
    <row r="1485" spans="2:9" s="158" customFormat="1" ht="10.5" customHeight="1">
      <c r="B1485" s="163"/>
      <c r="C1485" s="181" t="s">
        <v>1703</v>
      </c>
      <c r="D1485" s="181"/>
      <c r="E1485" s="164">
        <v>137</v>
      </c>
      <c r="F1485" s="165">
        <v>378</v>
      </c>
      <c r="G1485" s="165">
        <v>170</v>
      </c>
      <c r="H1485" s="165">
        <v>208</v>
      </c>
      <c r="I1485" s="162"/>
    </row>
    <row r="1486" spans="2:9" s="158" customFormat="1" ht="10.5" customHeight="1">
      <c r="B1486" s="163"/>
      <c r="C1486" s="181" t="s">
        <v>1704</v>
      </c>
      <c r="D1486" s="181"/>
      <c r="E1486" s="164">
        <v>133</v>
      </c>
      <c r="F1486" s="165">
        <v>393</v>
      </c>
      <c r="G1486" s="165">
        <v>203</v>
      </c>
      <c r="H1486" s="165">
        <v>190</v>
      </c>
      <c r="I1486" s="162"/>
    </row>
    <row r="1487" spans="2:9" s="158" customFormat="1" ht="10.5" customHeight="1">
      <c r="B1487" s="163"/>
      <c r="C1487" s="181" t="s">
        <v>1705</v>
      </c>
      <c r="D1487" s="181"/>
      <c r="E1487" s="164">
        <v>192</v>
      </c>
      <c r="F1487" s="165">
        <v>572</v>
      </c>
      <c r="G1487" s="165">
        <v>281</v>
      </c>
      <c r="H1487" s="165">
        <v>291</v>
      </c>
      <c r="I1487" s="162"/>
    </row>
    <row r="1488" spans="2:9" s="158" customFormat="1" ht="10.5" customHeight="1">
      <c r="B1488" s="163"/>
      <c r="C1488" s="181" t="s">
        <v>1706</v>
      </c>
      <c r="D1488" s="181"/>
      <c r="E1488" s="164">
        <v>134</v>
      </c>
      <c r="F1488" s="165">
        <v>355</v>
      </c>
      <c r="G1488" s="165">
        <v>180</v>
      </c>
      <c r="H1488" s="165">
        <v>175</v>
      </c>
      <c r="I1488" s="162"/>
    </row>
    <row r="1489" spans="2:9" s="158" customFormat="1" ht="10.5" customHeight="1">
      <c r="B1489" s="163"/>
      <c r="C1489" s="181"/>
      <c r="D1489" s="181"/>
      <c r="E1489" s="166"/>
      <c r="F1489" s="167"/>
      <c r="G1489" s="167"/>
      <c r="H1489" s="167"/>
      <c r="I1489" s="162"/>
    </row>
    <row r="1490" spans="2:9" s="158" customFormat="1" ht="10.5" customHeight="1">
      <c r="B1490" s="163"/>
      <c r="C1490" s="181" t="s">
        <v>1707</v>
      </c>
      <c r="D1490" s="181"/>
      <c r="E1490" s="166">
        <f>SUM(E1491:E1493)</f>
        <v>1713</v>
      </c>
      <c r="F1490" s="167">
        <f>SUM(F1491:F1493)</f>
        <v>4749</v>
      </c>
      <c r="G1490" s="167">
        <f>SUM(G1491:G1493)</f>
        <v>2320</v>
      </c>
      <c r="H1490" s="167">
        <f>SUM(H1491:H1493)</f>
        <v>2429</v>
      </c>
      <c r="I1490" s="162"/>
    </row>
    <row r="1491" spans="2:9" s="158" customFormat="1" ht="10.5" customHeight="1">
      <c r="B1491" s="163"/>
      <c r="C1491" s="181" t="s">
        <v>1708</v>
      </c>
      <c r="D1491" s="181"/>
      <c r="E1491" s="164">
        <v>633</v>
      </c>
      <c r="F1491" s="165">
        <v>1711</v>
      </c>
      <c r="G1491" s="165">
        <v>845</v>
      </c>
      <c r="H1491" s="165">
        <v>866</v>
      </c>
      <c r="I1491" s="162"/>
    </row>
    <row r="1492" spans="2:9" s="158" customFormat="1" ht="10.5" customHeight="1">
      <c r="B1492" s="163"/>
      <c r="C1492" s="181" t="s">
        <v>1709</v>
      </c>
      <c r="D1492" s="181"/>
      <c r="E1492" s="164">
        <v>679</v>
      </c>
      <c r="F1492" s="165">
        <v>1822</v>
      </c>
      <c r="G1492" s="165">
        <v>878</v>
      </c>
      <c r="H1492" s="165">
        <v>944</v>
      </c>
      <c r="I1492" s="162"/>
    </row>
    <row r="1493" spans="2:9" s="158" customFormat="1" ht="10.5" customHeight="1">
      <c r="B1493" s="163"/>
      <c r="C1493" s="181" t="s">
        <v>1710</v>
      </c>
      <c r="D1493" s="181"/>
      <c r="E1493" s="164">
        <v>401</v>
      </c>
      <c r="F1493" s="165">
        <v>1216</v>
      </c>
      <c r="G1493" s="165">
        <v>597</v>
      </c>
      <c r="H1493" s="165">
        <v>619</v>
      </c>
      <c r="I1493" s="162"/>
    </row>
    <row r="1494" spans="2:9" s="158" customFormat="1" ht="10.5" customHeight="1">
      <c r="B1494" s="163"/>
      <c r="C1494" s="181"/>
      <c r="D1494" s="181"/>
      <c r="E1494" s="166"/>
      <c r="F1494" s="167"/>
      <c r="G1494" s="167"/>
      <c r="H1494" s="167"/>
      <c r="I1494" s="162"/>
    </row>
    <row r="1495" spans="2:9" s="158" customFormat="1" ht="10.5" customHeight="1">
      <c r="B1495" s="163"/>
      <c r="C1495" s="181" t="s">
        <v>1711</v>
      </c>
      <c r="D1495" s="181"/>
      <c r="E1495" s="166">
        <f>SUM(E1496:E1502)</f>
        <v>2119</v>
      </c>
      <c r="F1495" s="167">
        <f>SUM(F1496:F1502)</f>
        <v>4809</v>
      </c>
      <c r="G1495" s="167">
        <f>SUM(G1496:G1502)</f>
        <v>2390</v>
      </c>
      <c r="H1495" s="167">
        <f>SUM(H1496:H1502)</f>
        <v>2419</v>
      </c>
      <c r="I1495" s="162"/>
    </row>
    <row r="1496" spans="2:9" s="158" customFormat="1" ht="10.5" customHeight="1">
      <c r="B1496" s="169"/>
      <c r="C1496" s="182" t="s">
        <v>1712</v>
      </c>
      <c r="D1496" s="182"/>
      <c r="E1496" s="170">
        <v>324</v>
      </c>
      <c r="F1496" s="171">
        <v>898</v>
      </c>
      <c r="G1496" s="171">
        <v>458</v>
      </c>
      <c r="H1496" s="171">
        <v>440</v>
      </c>
      <c r="I1496" s="162"/>
    </row>
    <row r="1497" spans="2:9" s="158" customFormat="1" ht="10.5" customHeight="1">
      <c r="B1497" s="163"/>
      <c r="C1497" s="181" t="s">
        <v>1713</v>
      </c>
      <c r="D1497" s="181"/>
      <c r="E1497" s="164">
        <v>182</v>
      </c>
      <c r="F1497" s="165">
        <v>395</v>
      </c>
      <c r="G1497" s="165">
        <v>197</v>
      </c>
      <c r="H1497" s="165">
        <v>198</v>
      </c>
      <c r="I1497" s="162"/>
    </row>
    <row r="1498" spans="2:9" s="158" customFormat="1" ht="10.5" customHeight="1">
      <c r="B1498" s="163"/>
      <c r="C1498" s="181" t="s">
        <v>1714</v>
      </c>
      <c r="D1498" s="181"/>
      <c r="E1498" s="164">
        <v>248</v>
      </c>
      <c r="F1498" s="165">
        <v>574</v>
      </c>
      <c r="G1498" s="165">
        <v>278</v>
      </c>
      <c r="H1498" s="165">
        <v>296</v>
      </c>
      <c r="I1498" s="162"/>
    </row>
    <row r="1499" spans="2:9" s="158" customFormat="1" ht="10.5" customHeight="1">
      <c r="B1499" s="163"/>
      <c r="C1499" s="181" t="s">
        <v>1715</v>
      </c>
      <c r="D1499" s="181"/>
      <c r="E1499" s="164">
        <v>323</v>
      </c>
      <c r="F1499" s="165">
        <v>647</v>
      </c>
      <c r="G1499" s="165">
        <v>284</v>
      </c>
      <c r="H1499" s="165">
        <v>363</v>
      </c>
      <c r="I1499" s="162"/>
    </row>
    <row r="1500" spans="2:9" s="158" customFormat="1" ht="10.5" customHeight="1">
      <c r="B1500" s="163"/>
      <c r="C1500" s="181" t="s">
        <v>1716</v>
      </c>
      <c r="D1500" s="181"/>
      <c r="E1500" s="164">
        <v>325</v>
      </c>
      <c r="F1500" s="165">
        <v>717</v>
      </c>
      <c r="G1500" s="165">
        <v>354</v>
      </c>
      <c r="H1500" s="165">
        <v>363</v>
      </c>
      <c r="I1500" s="162"/>
    </row>
    <row r="1501" spans="2:9" s="158" customFormat="1" ht="10.5" customHeight="1">
      <c r="B1501" s="163"/>
      <c r="C1501" s="181" t="s">
        <v>1717</v>
      </c>
      <c r="D1501" s="181"/>
      <c r="E1501" s="164">
        <v>444</v>
      </c>
      <c r="F1501" s="165">
        <v>993</v>
      </c>
      <c r="G1501" s="165">
        <v>510</v>
      </c>
      <c r="H1501" s="165">
        <v>483</v>
      </c>
      <c r="I1501" s="162"/>
    </row>
    <row r="1502" spans="2:9" s="158" customFormat="1" ht="10.5" customHeight="1">
      <c r="B1502" s="163"/>
      <c r="C1502" s="181" t="s">
        <v>1718</v>
      </c>
      <c r="D1502" s="181"/>
      <c r="E1502" s="164">
        <v>273</v>
      </c>
      <c r="F1502" s="165">
        <v>585</v>
      </c>
      <c r="G1502" s="165">
        <v>309</v>
      </c>
      <c r="H1502" s="165">
        <v>276</v>
      </c>
      <c r="I1502" s="162"/>
    </row>
    <row r="1503" spans="2:9" s="158" customFormat="1" ht="10.5" customHeight="1">
      <c r="B1503" s="163"/>
      <c r="C1503" s="181"/>
      <c r="D1503" s="181"/>
      <c r="E1503" s="166"/>
      <c r="F1503" s="167"/>
      <c r="G1503" s="167"/>
      <c r="H1503" s="167"/>
      <c r="I1503" s="162"/>
    </row>
    <row r="1504" spans="2:9" s="158" customFormat="1" ht="10.5" customHeight="1">
      <c r="B1504" s="163"/>
      <c r="C1504" s="181" t="s">
        <v>1719</v>
      </c>
      <c r="D1504" s="181"/>
      <c r="E1504" s="166">
        <f>SUM(E1505:E1506)</f>
        <v>409</v>
      </c>
      <c r="F1504" s="167">
        <f>SUM(F1505:F1506)</f>
        <v>1120</v>
      </c>
      <c r="G1504" s="167">
        <f>SUM(G1505:G1506)</f>
        <v>539</v>
      </c>
      <c r="H1504" s="167">
        <f>SUM(H1505:H1506)</f>
        <v>581</v>
      </c>
      <c r="I1504" s="162"/>
    </row>
    <row r="1505" spans="2:9" s="158" customFormat="1" ht="10.5" customHeight="1">
      <c r="B1505" s="163"/>
      <c r="C1505" s="181" t="s">
        <v>1720</v>
      </c>
      <c r="D1505" s="181"/>
      <c r="E1505" s="164">
        <v>222</v>
      </c>
      <c r="F1505" s="165">
        <v>617</v>
      </c>
      <c r="G1505" s="165">
        <v>293</v>
      </c>
      <c r="H1505" s="165">
        <v>324</v>
      </c>
      <c r="I1505" s="162"/>
    </row>
    <row r="1506" spans="2:9" s="158" customFormat="1" ht="10.5" customHeight="1">
      <c r="B1506" s="163"/>
      <c r="C1506" s="181" t="s">
        <v>1721</v>
      </c>
      <c r="D1506" s="181"/>
      <c r="E1506" s="164">
        <v>187</v>
      </c>
      <c r="F1506" s="165">
        <v>503</v>
      </c>
      <c r="G1506" s="165">
        <v>246</v>
      </c>
      <c r="H1506" s="165">
        <v>257</v>
      </c>
      <c r="I1506" s="162"/>
    </row>
    <row r="1507" spans="2:9" s="158" customFormat="1" ht="10.5" customHeight="1">
      <c r="B1507" s="163"/>
      <c r="C1507" s="181"/>
      <c r="D1507" s="181"/>
      <c r="E1507" s="166"/>
      <c r="F1507" s="167"/>
      <c r="G1507" s="167"/>
      <c r="H1507" s="167"/>
      <c r="I1507" s="162"/>
    </row>
    <row r="1508" spans="2:9" s="158" customFormat="1" ht="10.5" customHeight="1">
      <c r="B1508" s="163"/>
      <c r="C1508" s="181" t="s">
        <v>1722</v>
      </c>
      <c r="D1508" s="181"/>
      <c r="E1508" s="166">
        <f>SUM(E1509:E1511)</f>
        <v>509</v>
      </c>
      <c r="F1508" s="167">
        <f>SUM(F1509:F1511)</f>
        <v>1644</v>
      </c>
      <c r="G1508" s="167">
        <f>SUM(G1509:G1511)</f>
        <v>808</v>
      </c>
      <c r="H1508" s="167">
        <f>SUM(H1509:H1511)</f>
        <v>836</v>
      </c>
      <c r="I1508" s="162"/>
    </row>
    <row r="1509" spans="2:9" s="158" customFormat="1" ht="10.5" customHeight="1">
      <c r="B1509" s="163"/>
      <c r="C1509" s="181" t="s">
        <v>1723</v>
      </c>
      <c r="D1509" s="181"/>
      <c r="E1509" s="164">
        <v>152</v>
      </c>
      <c r="F1509" s="165">
        <v>496</v>
      </c>
      <c r="G1509" s="165">
        <v>247</v>
      </c>
      <c r="H1509" s="165">
        <v>249</v>
      </c>
      <c r="I1509" s="162"/>
    </row>
    <row r="1510" spans="2:9" s="158" customFormat="1" ht="10.5" customHeight="1">
      <c r="B1510" s="163"/>
      <c r="C1510" s="181" t="s">
        <v>1724</v>
      </c>
      <c r="D1510" s="181"/>
      <c r="E1510" s="164">
        <v>216</v>
      </c>
      <c r="F1510" s="165">
        <v>699</v>
      </c>
      <c r="G1510" s="165">
        <v>333</v>
      </c>
      <c r="H1510" s="165">
        <v>366</v>
      </c>
      <c r="I1510" s="162"/>
    </row>
    <row r="1511" spans="2:9" s="158" customFormat="1" ht="10.5" customHeight="1">
      <c r="B1511" s="163"/>
      <c r="C1511" s="181" t="s">
        <v>1725</v>
      </c>
      <c r="D1511" s="181"/>
      <c r="E1511" s="164">
        <v>141</v>
      </c>
      <c r="F1511" s="165">
        <v>449</v>
      </c>
      <c r="G1511" s="165">
        <v>228</v>
      </c>
      <c r="H1511" s="165">
        <v>221</v>
      </c>
      <c r="I1511" s="162"/>
    </row>
    <row r="1512" spans="2:9" s="158" customFormat="1" ht="10.5" customHeight="1">
      <c r="B1512" s="163"/>
      <c r="C1512" s="181"/>
      <c r="D1512" s="181"/>
      <c r="E1512" s="166"/>
      <c r="F1512" s="167"/>
      <c r="G1512" s="167"/>
      <c r="H1512" s="167"/>
      <c r="I1512" s="162"/>
    </row>
    <row r="1513" spans="2:9" s="158" customFormat="1" ht="10.5" customHeight="1">
      <c r="B1513" s="163"/>
      <c r="C1513" s="181" t="s">
        <v>1726</v>
      </c>
      <c r="D1513" s="181"/>
      <c r="E1513" s="166">
        <f>SUM(E1514:E1516)</f>
        <v>1221</v>
      </c>
      <c r="F1513" s="167">
        <f>SUM(F1514:F1516)</f>
        <v>3762</v>
      </c>
      <c r="G1513" s="167">
        <f>SUM(G1514:G1516)</f>
        <v>1891</v>
      </c>
      <c r="H1513" s="167">
        <f>SUM(H1514:H1516)</f>
        <v>1871</v>
      </c>
      <c r="I1513" s="162"/>
    </row>
    <row r="1514" spans="2:9" s="158" customFormat="1" ht="10.5" customHeight="1">
      <c r="B1514" s="163"/>
      <c r="C1514" s="181" t="s">
        <v>1727</v>
      </c>
      <c r="D1514" s="181"/>
      <c r="E1514" s="164">
        <v>521</v>
      </c>
      <c r="F1514" s="165">
        <v>1506</v>
      </c>
      <c r="G1514" s="165">
        <v>759</v>
      </c>
      <c r="H1514" s="165">
        <v>747</v>
      </c>
      <c r="I1514" s="162"/>
    </row>
    <row r="1515" spans="2:9" s="158" customFormat="1" ht="10.5" customHeight="1">
      <c r="B1515" s="163"/>
      <c r="C1515" s="181" t="s">
        <v>1728</v>
      </c>
      <c r="D1515" s="181"/>
      <c r="E1515" s="164">
        <v>255</v>
      </c>
      <c r="F1515" s="165">
        <v>838</v>
      </c>
      <c r="G1515" s="165">
        <v>413</v>
      </c>
      <c r="H1515" s="165">
        <v>425</v>
      </c>
      <c r="I1515" s="162"/>
    </row>
    <row r="1516" spans="2:9" s="158" customFormat="1" ht="10.5" customHeight="1">
      <c r="B1516" s="163"/>
      <c r="C1516" s="181" t="s">
        <v>1729</v>
      </c>
      <c r="D1516" s="181"/>
      <c r="E1516" s="164">
        <v>445</v>
      </c>
      <c r="F1516" s="165">
        <v>1418</v>
      </c>
      <c r="G1516" s="165">
        <v>719</v>
      </c>
      <c r="H1516" s="165">
        <v>699</v>
      </c>
      <c r="I1516" s="162"/>
    </row>
    <row r="1517" spans="2:9" s="158" customFormat="1" ht="10.5" customHeight="1">
      <c r="B1517" s="163"/>
      <c r="C1517" s="181"/>
      <c r="D1517" s="181"/>
      <c r="E1517" s="166"/>
      <c r="F1517" s="167"/>
      <c r="G1517" s="167"/>
      <c r="H1517" s="167"/>
      <c r="I1517" s="162"/>
    </row>
    <row r="1518" spans="2:9" s="158" customFormat="1" ht="10.5" customHeight="1">
      <c r="B1518" s="163"/>
      <c r="C1518" s="159" t="s">
        <v>179</v>
      </c>
      <c r="D1518" s="159"/>
      <c r="E1518" s="160">
        <f>SUM(E1520,E1548,E1555,E1562,E1568,E1579,E1589,E1600,E1611,E1621,E1630,E1639,E1710,E1838,E1863,E1874,E1890,E1902,E1915,E1920,E1996,E2003,E2011)</f>
        <v>19751</v>
      </c>
      <c r="F1518" s="161">
        <f>SUM(F1520,F1548,F1555,F1562,F1568,F1579,F1589,F1600,F1611,F1621,F1630,F1639,F1710,F1838,F1863,F1874,F1890,F1902,F1915,F1920,F1996,F2003,F2011)</f>
        <v>48027</v>
      </c>
      <c r="G1518" s="161">
        <f>SUM(G1520,G1548,G1555,G1562,G1568,G1579,G1589,G1600,G1611,G1621,G1630,G1639,G1710,G1838,G1863,G1874,G1890,G1902,G1915,G1920,G1996,G2003,G2011)</f>
        <v>23655</v>
      </c>
      <c r="H1518" s="161">
        <f>SUM(H1520,H1548,H1555,H1562,H1568,H1579,H1589,H1600,H1611,H1621,H1630,H1639,H1710,H1838,H1863,H1874,H1890,H1902,H1915,H1920,H1996,H2003,H2011)</f>
        <v>24372</v>
      </c>
      <c r="I1518" s="162"/>
    </row>
    <row r="1519" spans="2:9" s="158" customFormat="1" ht="10.5" customHeight="1">
      <c r="B1519" s="163"/>
      <c r="C1519" s="181"/>
      <c r="D1519" s="181"/>
      <c r="E1519" s="166"/>
      <c r="F1519" s="167"/>
      <c r="G1519" s="167"/>
      <c r="H1519" s="167"/>
      <c r="I1519" s="162"/>
    </row>
    <row r="1520" spans="2:9" s="158" customFormat="1" ht="10.5" customHeight="1">
      <c r="B1520" s="163"/>
      <c r="C1520" s="181" t="s">
        <v>1730</v>
      </c>
      <c r="D1520" s="181"/>
      <c r="E1520" s="166">
        <f>SUM(E1521:E1546)</f>
        <v>2082</v>
      </c>
      <c r="F1520" s="167">
        <f>SUM(F1521:F1546)</f>
        <v>4658</v>
      </c>
      <c r="G1520" s="167">
        <f>SUM(G1521:G1546)</f>
        <v>2239</v>
      </c>
      <c r="H1520" s="167">
        <f>SUM(H1521:H1546)</f>
        <v>2419</v>
      </c>
      <c r="I1520" s="162"/>
    </row>
    <row r="1521" spans="1:9" s="158" customFormat="1" ht="10.5" customHeight="1">
      <c r="B1521" s="163"/>
      <c r="C1521" s="181" t="s">
        <v>1731</v>
      </c>
      <c r="D1521" s="181"/>
      <c r="E1521" s="164">
        <v>75</v>
      </c>
      <c r="F1521" s="165">
        <v>205</v>
      </c>
      <c r="G1521" s="165">
        <v>89</v>
      </c>
      <c r="H1521" s="165">
        <v>116</v>
      </c>
      <c r="I1521" s="162"/>
    </row>
    <row r="1522" spans="1:9" s="158" customFormat="1" ht="10.5" customHeight="1">
      <c r="B1522" s="163"/>
      <c r="C1522" s="181" t="s">
        <v>1732</v>
      </c>
      <c r="D1522" s="181"/>
      <c r="E1522" s="164">
        <v>66</v>
      </c>
      <c r="F1522" s="165">
        <v>107</v>
      </c>
      <c r="G1522" s="165">
        <v>54</v>
      </c>
      <c r="H1522" s="165">
        <v>53</v>
      </c>
      <c r="I1522" s="162"/>
    </row>
    <row r="1523" spans="1:9" s="158" customFormat="1" ht="10.5" customHeight="1">
      <c r="B1523" s="163"/>
      <c r="C1523" s="181" t="s">
        <v>1733</v>
      </c>
      <c r="D1523" s="181"/>
      <c r="E1523" s="164">
        <v>98</v>
      </c>
      <c r="F1523" s="165">
        <v>151</v>
      </c>
      <c r="G1523" s="165">
        <v>80</v>
      </c>
      <c r="H1523" s="165">
        <v>71</v>
      </c>
      <c r="I1523" s="162"/>
    </row>
    <row r="1524" spans="1:9" s="158" customFormat="1" ht="10.5" customHeight="1">
      <c r="B1524" s="163"/>
      <c r="C1524" s="181" t="s">
        <v>1734</v>
      </c>
      <c r="D1524" s="181"/>
      <c r="E1524" s="164">
        <v>8</v>
      </c>
      <c r="F1524" s="165">
        <v>13</v>
      </c>
      <c r="G1524" s="165">
        <v>7</v>
      </c>
      <c r="H1524" s="165">
        <v>6</v>
      </c>
      <c r="I1524" s="162"/>
    </row>
    <row r="1525" spans="1:9" s="185" customFormat="1" ht="10.5" customHeight="1">
      <c r="A1525" s="158"/>
      <c r="B1525" s="163"/>
      <c r="C1525" s="181" t="s">
        <v>1735</v>
      </c>
      <c r="D1525" s="181"/>
      <c r="E1525" s="164">
        <v>142</v>
      </c>
      <c r="F1525" s="165">
        <v>301</v>
      </c>
      <c r="G1525" s="165">
        <v>146</v>
      </c>
      <c r="H1525" s="165">
        <v>155</v>
      </c>
      <c r="I1525" s="162"/>
    </row>
    <row r="1526" spans="1:9" s="158" customFormat="1" ht="10.5" customHeight="1">
      <c r="B1526" s="163"/>
      <c r="C1526" s="181" t="s">
        <v>1736</v>
      </c>
      <c r="D1526" s="181"/>
      <c r="E1526" s="164">
        <v>129</v>
      </c>
      <c r="F1526" s="165">
        <v>303</v>
      </c>
      <c r="G1526" s="165">
        <v>160</v>
      </c>
      <c r="H1526" s="165">
        <v>143</v>
      </c>
      <c r="I1526" s="162"/>
    </row>
    <row r="1527" spans="1:9" s="158" customFormat="1" ht="10.5" customHeight="1">
      <c r="B1527" s="163"/>
      <c r="C1527" s="181" t="s">
        <v>1737</v>
      </c>
      <c r="D1527" s="181"/>
      <c r="E1527" s="164">
        <v>5</v>
      </c>
      <c r="F1527" s="165">
        <v>11</v>
      </c>
      <c r="G1527" s="165">
        <v>5</v>
      </c>
      <c r="H1527" s="165">
        <v>6</v>
      </c>
      <c r="I1527" s="162"/>
    </row>
    <row r="1528" spans="1:9" s="158" customFormat="1" ht="10.5" customHeight="1">
      <c r="B1528" s="163"/>
      <c r="C1528" s="181" t="s">
        <v>1738</v>
      </c>
      <c r="D1528" s="181"/>
      <c r="E1528" s="164">
        <v>5</v>
      </c>
      <c r="F1528" s="165">
        <v>14</v>
      </c>
      <c r="G1528" s="165">
        <v>8</v>
      </c>
      <c r="H1528" s="165">
        <v>6</v>
      </c>
      <c r="I1528" s="162"/>
    </row>
    <row r="1529" spans="1:9" s="158" customFormat="1" ht="10.5" customHeight="1">
      <c r="B1529" s="163"/>
      <c r="C1529" s="181" t="s">
        <v>1739</v>
      </c>
      <c r="D1529" s="181"/>
      <c r="E1529" s="164">
        <v>174</v>
      </c>
      <c r="F1529" s="165">
        <v>381</v>
      </c>
      <c r="G1529" s="165">
        <v>188</v>
      </c>
      <c r="H1529" s="165">
        <v>193</v>
      </c>
      <c r="I1529" s="162"/>
    </row>
    <row r="1530" spans="1:9" s="158" customFormat="1" ht="10.5" customHeight="1">
      <c r="B1530" s="163"/>
      <c r="C1530" s="181" t="s">
        <v>1740</v>
      </c>
      <c r="D1530" s="181"/>
      <c r="E1530" s="164"/>
      <c r="F1530" s="165"/>
      <c r="G1530" s="165"/>
      <c r="H1530" s="165"/>
      <c r="I1530" s="162"/>
    </row>
    <row r="1531" spans="1:9" s="158" customFormat="1" ht="10.5" customHeight="1">
      <c r="B1531" s="163"/>
      <c r="C1531" s="181" t="s">
        <v>1741</v>
      </c>
      <c r="D1531" s="181"/>
      <c r="E1531" s="164">
        <v>8</v>
      </c>
      <c r="F1531" s="165">
        <v>15</v>
      </c>
      <c r="G1531" s="165">
        <v>8</v>
      </c>
      <c r="H1531" s="165">
        <v>7</v>
      </c>
      <c r="I1531" s="162"/>
    </row>
    <row r="1532" spans="1:9" s="158" customFormat="1" ht="10.5" customHeight="1">
      <c r="B1532" s="163"/>
      <c r="C1532" s="181" t="s">
        <v>1742</v>
      </c>
      <c r="D1532" s="181"/>
      <c r="E1532" s="164">
        <v>29</v>
      </c>
      <c r="F1532" s="165">
        <v>63</v>
      </c>
      <c r="G1532" s="165">
        <v>32</v>
      </c>
      <c r="H1532" s="165">
        <v>31</v>
      </c>
      <c r="I1532" s="162"/>
    </row>
    <row r="1533" spans="1:9" s="158" customFormat="1" ht="10.5" customHeight="1">
      <c r="B1533" s="163"/>
      <c r="C1533" s="181" t="s">
        <v>1743</v>
      </c>
      <c r="D1533" s="181"/>
      <c r="E1533" s="164">
        <v>55</v>
      </c>
      <c r="F1533" s="165">
        <v>143</v>
      </c>
      <c r="G1533" s="165">
        <v>66</v>
      </c>
      <c r="H1533" s="165">
        <v>77</v>
      </c>
      <c r="I1533" s="162"/>
    </row>
    <row r="1534" spans="1:9" s="158" customFormat="1" ht="10.5" customHeight="1">
      <c r="B1534" s="163"/>
      <c r="C1534" s="181" t="s">
        <v>1744</v>
      </c>
      <c r="D1534" s="181"/>
      <c r="E1534" s="164">
        <v>93</v>
      </c>
      <c r="F1534" s="165">
        <v>234</v>
      </c>
      <c r="G1534" s="165">
        <v>116</v>
      </c>
      <c r="H1534" s="165">
        <v>118</v>
      </c>
      <c r="I1534" s="162"/>
    </row>
    <row r="1535" spans="1:9" s="158" customFormat="1" ht="10.5" customHeight="1">
      <c r="B1535" s="163"/>
      <c r="C1535" s="181" t="s">
        <v>1745</v>
      </c>
      <c r="D1535" s="181"/>
      <c r="E1535" s="164">
        <v>118</v>
      </c>
      <c r="F1535" s="165">
        <v>314</v>
      </c>
      <c r="G1535" s="165">
        <v>160</v>
      </c>
      <c r="H1535" s="165">
        <v>154</v>
      </c>
      <c r="I1535" s="162"/>
    </row>
    <row r="1536" spans="1:9" s="158" customFormat="1" ht="10.5" customHeight="1">
      <c r="B1536" s="163"/>
      <c r="C1536" s="181" t="s">
        <v>1746</v>
      </c>
      <c r="D1536" s="181"/>
      <c r="E1536" s="164">
        <v>103</v>
      </c>
      <c r="F1536" s="165">
        <v>254</v>
      </c>
      <c r="G1536" s="165">
        <v>113</v>
      </c>
      <c r="H1536" s="165">
        <v>141</v>
      </c>
      <c r="I1536" s="162"/>
    </row>
    <row r="1537" spans="2:9" s="158" customFormat="1" ht="10.5" customHeight="1">
      <c r="B1537" s="163"/>
      <c r="C1537" s="181" t="s">
        <v>1747</v>
      </c>
      <c r="D1537" s="181"/>
      <c r="E1537" s="164">
        <v>45</v>
      </c>
      <c r="F1537" s="165">
        <v>111</v>
      </c>
      <c r="G1537" s="165">
        <v>56</v>
      </c>
      <c r="H1537" s="165">
        <v>55</v>
      </c>
      <c r="I1537" s="162"/>
    </row>
    <row r="1538" spans="2:9" s="158" customFormat="1" ht="10.5" customHeight="1">
      <c r="B1538" s="163"/>
      <c r="C1538" s="181" t="s">
        <v>1748</v>
      </c>
      <c r="D1538" s="181"/>
      <c r="E1538" s="164"/>
      <c r="F1538" s="165"/>
      <c r="G1538" s="165"/>
      <c r="H1538" s="165"/>
      <c r="I1538" s="162"/>
    </row>
    <row r="1539" spans="2:9" s="158" customFormat="1" ht="10.5" customHeight="1">
      <c r="B1539" s="163"/>
      <c r="C1539" s="181" t="s">
        <v>1749</v>
      </c>
      <c r="D1539" s="181"/>
      <c r="E1539" s="164">
        <v>17</v>
      </c>
      <c r="F1539" s="165">
        <v>37</v>
      </c>
      <c r="G1539" s="165">
        <v>18</v>
      </c>
      <c r="H1539" s="165">
        <v>19</v>
      </c>
      <c r="I1539" s="162"/>
    </row>
    <row r="1540" spans="2:9" s="158" customFormat="1" ht="10.5" customHeight="1">
      <c r="B1540" s="163"/>
      <c r="C1540" s="181" t="s">
        <v>1750</v>
      </c>
      <c r="D1540" s="181"/>
      <c r="E1540" s="164">
        <v>7</v>
      </c>
      <c r="F1540" s="165">
        <v>21</v>
      </c>
      <c r="G1540" s="165">
        <v>9</v>
      </c>
      <c r="H1540" s="165">
        <v>12</v>
      </c>
      <c r="I1540" s="162"/>
    </row>
    <row r="1541" spans="2:9" s="158" customFormat="1" ht="10.5" customHeight="1">
      <c r="B1541" s="163"/>
      <c r="C1541" s="181" t="s">
        <v>1751</v>
      </c>
      <c r="D1541" s="181"/>
      <c r="E1541" s="164">
        <v>4</v>
      </c>
      <c r="F1541" s="165">
        <v>12</v>
      </c>
      <c r="G1541" s="165">
        <v>6</v>
      </c>
      <c r="H1541" s="165">
        <v>6</v>
      </c>
      <c r="I1541" s="162"/>
    </row>
    <row r="1542" spans="2:9" s="158" customFormat="1" ht="10.5" customHeight="1">
      <c r="B1542" s="163"/>
      <c r="C1542" s="181" t="s">
        <v>1752</v>
      </c>
      <c r="D1542" s="181"/>
      <c r="E1542" s="164">
        <v>37</v>
      </c>
      <c r="F1542" s="165">
        <v>172</v>
      </c>
      <c r="G1542" s="165">
        <v>58</v>
      </c>
      <c r="H1542" s="165">
        <v>114</v>
      </c>
      <c r="I1542" s="162"/>
    </row>
    <row r="1543" spans="2:9" s="158" customFormat="1" ht="10.5" customHeight="1">
      <c r="B1543" s="163"/>
      <c r="C1543" s="181" t="s">
        <v>1753</v>
      </c>
      <c r="D1543" s="181"/>
      <c r="E1543" s="164">
        <v>427</v>
      </c>
      <c r="F1543" s="165">
        <v>900</v>
      </c>
      <c r="G1543" s="165">
        <v>408</v>
      </c>
      <c r="H1543" s="165">
        <v>492</v>
      </c>
      <c r="I1543" s="162"/>
    </row>
    <row r="1544" spans="2:9" s="158" customFormat="1" ht="10.5" customHeight="1">
      <c r="B1544" s="163"/>
      <c r="C1544" s="181" t="s">
        <v>1754</v>
      </c>
      <c r="D1544" s="181"/>
      <c r="E1544" s="164">
        <v>107</v>
      </c>
      <c r="F1544" s="165">
        <v>229</v>
      </c>
      <c r="G1544" s="165">
        <v>118</v>
      </c>
      <c r="H1544" s="165">
        <v>111</v>
      </c>
      <c r="I1544" s="162"/>
    </row>
    <row r="1545" spans="2:9" s="158" customFormat="1" ht="10.5" customHeight="1">
      <c r="B1545" s="163"/>
      <c r="C1545" s="181" t="s">
        <v>1755</v>
      </c>
      <c r="D1545" s="181"/>
      <c r="E1545" s="164">
        <v>118</v>
      </c>
      <c r="F1545" s="165">
        <v>249</v>
      </c>
      <c r="G1545" s="165">
        <v>120</v>
      </c>
      <c r="H1545" s="165">
        <v>129</v>
      </c>
      <c r="I1545" s="162"/>
    </row>
    <row r="1546" spans="2:9" s="158" customFormat="1" ht="10.5" customHeight="1">
      <c r="B1546" s="163"/>
      <c r="C1546" s="181" t="s">
        <v>1756</v>
      </c>
      <c r="D1546" s="181"/>
      <c r="E1546" s="164">
        <v>212</v>
      </c>
      <c r="F1546" s="165">
        <v>418</v>
      </c>
      <c r="G1546" s="165">
        <v>214</v>
      </c>
      <c r="H1546" s="165">
        <v>204</v>
      </c>
      <c r="I1546" s="162"/>
    </row>
    <row r="1547" spans="2:9" s="158" customFormat="1" ht="10.5" customHeight="1">
      <c r="B1547" s="163"/>
      <c r="C1547" s="181"/>
      <c r="D1547" s="181"/>
      <c r="E1547" s="166"/>
      <c r="F1547" s="167"/>
      <c r="G1547" s="167"/>
      <c r="H1547" s="167"/>
      <c r="I1547" s="162"/>
    </row>
    <row r="1548" spans="2:9" s="158" customFormat="1" ht="10.5" customHeight="1">
      <c r="B1548" s="163"/>
      <c r="C1548" s="181" t="s">
        <v>1757</v>
      </c>
      <c r="D1548" s="181"/>
      <c r="E1548" s="166">
        <f>SUM(E1549:E1553)</f>
        <v>221</v>
      </c>
      <c r="F1548" s="167">
        <f>SUM(F1549:F1553)</f>
        <v>590</v>
      </c>
      <c r="G1548" s="167">
        <f>SUM(G1549:G1553)</f>
        <v>286</v>
      </c>
      <c r="H1548" s="167">
        <f>SUM(H1549:H1553)</f>
        <v>304</v>
      </c>
      <c r="I1548" s="162"/>
    </row>
    <row r="1549" spans="2:9" s="158" customFormat="1" ht="10.5" customHeight="1">
      <c r="B1549" s="163"/>
      <c r="C1549" s="181" t="s">
        <v>1758</v>
      </c>
      <c r="D1549" s="181"/>
      <c r="E1549" s="164">
        <v>45</v>
      </c>
      <c r="F1549" s="165">
        <v>128</v>
      </c>
      <c r="G1549" s="165">
        <v>64</v>
      </c>
      <c r="H1549" s="165">
        <v>64</v>
      </c>
      <c r="I1549" s="162"/>
    </row>
    <row r="1550" spans="2:9" s="158" customFormat="1" ht="10.5" customHeight="1">
      <c r="B1550" s="163"/>
      <c r="C1550" s="181" t="s">
        <v>1759</v>
      </c>
      <c r="D1550" s="181"/>
      <c r="E1550" s="164">
        <v>92</v>
      </c>
      <c r="F1550" s="165">
        <v>251</v>
      </c>
      <c r="G1550" s="165">
        <v>126</v>
      </c>
      <c r="H1550" s="165">
        <v>125</v>
      </c>
      <c r="I1550" s="162"/>
    </row>
    <row r="1551" spans="2:9" s="158" customFormat="1" ht="10.5" customHeight="1">
      <c r="B1551" s="163"/>
      <c r="C1551" s="181" t="s">
        <v>1760</v>
      </c>
      <c r="D1551" s="181"/>
      <c r="E1551" s="164">
        <v>54</v>
      </c>
      <c r="F1551" s="165">
        <v>125</v>
      </c>
      <c r="G1551" s="165">
        <v>58</v>
      </c>
      <c r="H1551" s="165">
        <v>67</v>
      </c>
      <c r="I1551" s="162"/>
    </row>
    <row r="1552" spans="2:9" s="158" customFormat="1" ht="10.5" customHeight="1">
      <c r="B1552" s="163"/>
      <c r="C1552" s="181" t="s">
        <v>1761</v>
      </c>
      <c r="D1552" s="181"/>
      <c r="E1552" s="164">
        <v>3</v>
      </c>
      <c r="F1552" s="165">
        <v>8</v>
      </c>
      <c r="G1552" s="165">
        <v>3</v>
      </c>
      <c r="H1552" s="165">
        <v>5</v>
      </c>
      <c r="I1552" s="162"/>
    </row>
    <row r="1553" spans="2:9" s="158" customFormat="1" ht="10.5" customHeight="1">
      <c r="B1553" s="163"/>
      <c r="C1553" s="181" t="s">
        <v>1762</v>
      </c>
      <c r="D1553" s="181"/>
      <c r="E1553" s="164">
        <v>27</v>
      </c>
      <c r="F1553" s="165">
        <v>78</v>
      </c>
      <c r="G1553" s="165">
        <v>35</v>
      </c>
      <c r="H1553" s="165">
        <v>43</v>
      </c>
      <c r="I1553" s="162"/>
    </row>
    <row r="1554" spans="2:9" s="158" customFormat="1" ht="10.5" customHeight="1">
      <c r="B1554" s="163"/>
      <c r="C1554" s="181"/>
      <c r="D1554" s="181"/>
      <c r="E1554" s="166"/>
      <c r="F1554" s="167"/>
      <c r="G1554" s="167"/>
      <c r="H1554" s="167"/>
      <c r="I1554" s="162"/>
    </row>
    <row r="1555" spans="2:9" s="158" customFormat="1" ht="10.5" customHeight="1">
      <c r="B1555" s="163"/>
      <c r="C1555" s="181" t="s">
        <v>1763</v>
      </c>
      <c r="D1555" s="181"/>
      <c r="E1555" s="166">
        <f>SUM(E1556:E1560)</f>
        <v>222</v>
      </c>
      <c r="F1555" s="167">
        <f>SUM(F1556:F1560)</f>
        <v>552</v>
      </c>
      <c r="G1555" s="167">
        <f>SUM(G1556:G1560)</f>
        <v>283</v>
      </c>
      <c r="H1555" s="167">
        <f>SUM(H1556:H1560)</f>
        <v>269</v>
      </c>
      <c r="I1555" s="162"/>
    </row>
    <row r="1556" spans="2:9" s="158" customFormat="1" ht="10.5" customHeight="1">
      <c r="B1556" s="163"/>
      <c r="C1556" s="181" t="s">
        <v>1764</v>
      </c>
      <c r="D1556" s="181"/>
      <c r="E1556" s="164">
        <v>41</v>
      </c>
      <c r="F1556" s="165">
        <v>98</v>
      </c>
      <c r="G1556" s="165">
        <v>55</v>
      </c>
      <c r="H1556" s="165">
        <v>43</v>
      </c>
      <c r="I1556" s="162"/>
    </row>
    <row r="1557" spans="2:9" s="158" customFormat="1" ht="10.5" customHeight="1">
      <c r="B1557" s="163"/>
      <c r="C1557" s="181" t="s">
        <v>1765</v>
      </c>
      <c r="D1557" s="181"/>
      <c r="E1557" s="164">
        <v>12</v>
      </c>
      <c r="F1557" s="165">
        <v>32</v>
      </c>
      <c r="G1557" s="165">
        <v>16</v>
      </c>
      <c r="H1557" s="165">
        <v>16</v>
      </c>
      <c r="I1557" s="162"/>
    </row>
    <row r="1558" spans="2:9" s="158" customFormat="1" ht="10.5" customHeight="1">
      <c r="B1558" s="163"/>
      <c r="C1558" s="181" t="s">
        <v>1766</v>
      </c>
      <c r="D1558" s="181"/>
      <c r="E1558" s="164">
        <v>116</v>
      </c>
      <c r="F1558" s="165">
        <v>288</v>
      </c>
      <c r="G1558" s="165">
        <v>143</v>
      </c>
      <c r="H1558" s="165">
        <v>145</v>
      </c>
      <c r="I1558" s="162"/>
    </row>
    <row r="1559" spans="2:9" s="158" customFormat="1" ht="10.5" customHeight="1">
      <c r="B1559" s="163"/>
      <c r="C1559" s="181" t="s">
        <v>1767</v>
      </c>
      <c r="D1559" s="181"/>
      <c r="E1559" s="164">
        <v>8</v>
      </c>
      <c r="F1559" s="165">
        <v>20</v>
      </c>
      <c r="G1559" s="165">
        <v>8</v>
      </c>
      <c r="H1559" s="165">
        <v>12</v>
      </c>
      <c r="I1559" s="162"/>
    </row>
    <row r="1560" spans="2:9" s="158" customFormat="1" ht="10.5" customHeight="1">
      <c r="B1560" s="163"/>
      <c r="C1560" s="181" t="s">
        <v>1768</v>
      </c>
      <c r="D1560" s="181"/>
      <c r="E1560" s="164">
        <v>45</v>
      </c>
      <c r="F1560" s="165">
        <v>114</v>
      </c>
      <c r="G1560" s="165">
        <v>61</v>
      </c>
      <c r="H1560" s="165">
        <v>53</v>
      </c>
      <c r="I1560" s="162"/>
    </row>
    <row r="1561" spans="2:9" s="158" customFormat="1" ht="10.5" customHeight="1">
      <c r="B1561" s="163"/>
      <c r="C1561" s="181"/>
      <c r="D1561" s="181"/>
      <c r="E1561" s="166"/>
      <c r="F1561" s="167"/>
      <c r="G1561" s="167"/>
      <c r="H1561" s="167"/>
      <c r="I1561" s="162"/>
    </row>
    <row r="1562" spans="2:9" s="158" customFormat="1" ht="10.5" customHeight="1">
      <c r="B1562" s="163"/>
      <c r="C1562" s="181" t="s">
        <v>1769</v>
      </c>
      <c r="D1562" s="181"/>
      <c r="E1562" s="166">
        <f>SUM(E1563:E1566)</f>
        <v>63</v>
      </c>
      <c r="F1562" s="167">
        <f>SUM(F1563:F1566)</f>
        <v>175</v>
      </c>
      <c r="G1562" s="167">
        <f>SUM(G1563:G1566)</f>
        <v>91</v>
      </c>
      <c r="H1562" s="167">
        <f>SUM(H1563:H1566)</f>
        <v>84</v>
      </c>
      <c r="I1562" s="162"/>
    </row>
    <row r="1563" spans="2:9" s="158" customFormat="1" ht="10.5" customHeight="1">
      <c r="B1563" s="163"/>
      <c r="C1563" s="181" t="s">
        <v>1770</v>
      </c>
      <c r="D1563" s="181"/>
      <c r="E1563" s="164">
        <v>10</v>
      </c>
      <c r="F1563" s="165">
        <v>22</v>
      </c>
      <c r="G1563" s="165">
        <v>10</v>
      </c>
      <c r="H1563" s="165">
        <v>12</v>
      </c>
      <c r="I1563" s="162"/>
    </row>
    <row r="1564" spans="2:9" s="158" customFormat="1" ht="10.5" customHeight="1">
      <c r="B1564" s="163"/>
      <c r="C1564" s="181" t="s">
        <v>1771</v>
      </c>
      <c r="D1564" s="181"/>
      <c r="E1564" s="164"/>
      <c r="F1564" s="165"/>
      <c r="G1564" s="165"/>
      <c r="H1564" s="165"/>
      <c r="I1564" s="162"/>
    </row>
    <row r="1565" spans="2:9" s="158" customFormat="1" ht="10.5" customHeight="1">
      <c r="B1565" s="163"/>
      <c r="C1565" s="181" t="s">
        <v>1772</v>
      </c>
      <c r="D1565" s="181"/>
      <c r="E1565" s="164">
        <v>53</v>
      </c>
      <c r="F1565" s="165">
        <v>153</v>
      </c>
      <c r="G1565" s="165">
        <v>81</v>
      </c>
      <c r="H1565" s="165">
        <v>72</v>
      </c>
      <c r="I1565" s="162"/>
    </row>
    <row r="1566" spans="2:9" s="158" customFormat="1" ht="10.5" customHeight="1">
      <c r="B1566" s="163"/>
      <c r="C1566" s="181" t="s">
        <v>1773</v>
      </c>
      <c r="D1566" s="181"/>
      <c r="E1566" s="164"/>
      <c r="F1566" s="165"/>
      <c r="G1566" s="165"/>
      <c r="H1566" s="165"/>
      <c r="I1566" s="162"/>
    </row>
    <row r="1567" spans="2:9" s="158" customFormat="1" ht="10.5" customHeight="1">
      <c r="B1567" s="169"/>
      <c r="C1567" s="182"/>
      <c r="D1567" s="182"/>
      <c r="E1567" s="178"/>
      <c r="F1567" s="179"/>
      <c r="G1567" s="179"/>
      <c r="H1567" s="179"/>
      <c r="I1567" s="162"/>
    </row>
    <row r="1568" spans="2:9" s="158" customFormat="1" ht="10.5" customHeight="1">
      <c r="B1568" s="163"/>
      <c r="C1568" s="181" t="s">
        <v>1774</v>
      </c>
      <c r="D1568" s="181"/>
      <c r="E1568" s="166">
        <f>SUM(E1569:E1577)</f>
        <v>172</v>
      </c>
      <c r="F1568" s="167">
        <f>SUM(F1569:F1577)</f>
        <v>469</v>
      </c>
      <c r="G1568" s="167">
        <f>SUM(G1569:G1577)</f>
        <v>228</v>
      </c>
      <c r="H1568" s="167">
        <f>SUM(H1569:H1577)</f>
        <v>241</v>
      </c>
      <c r="I1568" s="162"/>
    </row>
    <row r="1569" spans="2:9" s="158" customFormat="1" ht="10.5" customHeight="1">
      <c r="B1569" s="163"/>
      <c r="C1569" s="181" t="s">
        <v>1775</v>
      </c>
      <c r="D1569" s="181"/>
      <c r="E1569" s="164">
        <v>129</v>
      </c>
      <c r="F1569" s="165">
        <v>329</v>
      </c>
      <c r="G1569" s="165">
        <v>161</v>
      </c>
      <c r="H1569" s="165">
        <v>168</v>
      </c>
      <c r="I1569" s="162"/>
    </row>
    <row r="1570" spans="2:9" s="158" customFormat="1" ht="10.5" customHeight="1">
      <c r="B1570" s="163"/>
      <c r="C1570" s="181" t="s">
        <v>1776</v>
      </c>
      <c r="D1570" s="181"/>
      <c r="E1570" s="164"/>
      <c r="F1570" s="165"/>
      <c r="G1570" s="165"/>
      <c r="H1570" s="165"/>
      <c r="I1570" s="162"/>
    </row>
    <row r="1571" spans="2:9" s="158" customFormat="1" ht="10.5" customHeight="1">
      <c r="B1571" s="163"/>
      <c r="C1571" s="181" t="s">
        <v>1777</v>
      </c>
      <c r="D1571" s="181"/>
      <c r="E1571" s="164">
        <v>8</v>
      </c>
      <c r="F1571" s="165">
        <v>28</v>
      </c>
      <c r="G1571" s="165">
        <v>17</v>
      </c>
      <c r="H1571" s="165">
        <v>11</v>
      </c>
      <c r="I1571" s="162"/>
    </row>
    <row r="1572" spans="2:9" s="158" customFormat="1" ht="10.5" customHeight="1">
      <c r="B1572" s="163"/>
      <c r="C1572" s="181" t="s">
        <v>1778</v>
      </c>
      <c r="D1572" s="181"/>
      <c r="E1572" s="164"/>
      <c r="F1572" s="165"/>
      <c r="G1572" s="165"/>
      <c r="H1572" s="165"/>
      <c r="I1572" s="162"/>
    </row>
    <row r="1573" spans="2:9" s="158" customFormat="1" ht="10.5" customHeight="1">
      <c r="B1573" s="163"/>
      <c r="C1573" s="181" t="s">
        <v>1779</v>
      </c>
      <c r="D1573" s="181"/>
      <c r="E1573" s="164">
        <v>3</v>
      </c>
      <c r="F1573" s="165">
        <v>16</v>
      </c>
      <c r="G1573" s="165">
        <v>6</v>
      </c>
      <c r="H1573" s="165">
        <v>10</v>
      </c>
      <c r="I1573" s="162"/>
    </row>
    <row r="1574" spans="2:9" s="158" customFormat="1" ht="10.5" customHeight="1">
      <c r="B1574" s="163"/>
      <c r="C1574" s="181" t="s">
        <v>1780</v>
      </c>
      <c r="D1574" s="181"/>
      <c r="E1574" s="164">
        <v>8</v>
      </c>
      <c r="F1574" s="165">
        <v>28</v>
      </c>
      <c r="G1574" s="165">
        <v>11</v>
      </c>
      <c r="H1574" s="165">
        <v>17</v>
      </c>
      <c r="I1574" s="162"/>
    </row>
    <row r="1575" spans="2:9" s="158" customFormat="1" ht="10.5" customHeight="1">
      <c r="B1575" s="163"/>
      <c r="C1575" s="181" t="s">
        <v>1781</v>
      </c>
      <c r="D1575" s="181"/>
      <c r="E1575" s="164">
        <v>10</v>
      </c>
      <c r="F1575" s="165">
        <v>33</v>
      </c>
      <c r="G1575" s="165">
        <v>18</v>
      </c>
      <c r="H1575" s="165">
        <v>15</v>
      </c>
      <c r="I1575" s="162"/>
    </row>
    <row r="1576" spans="2:9" s="158" customFormat="1" ht="10.5" customHeight="1">
      <c r="B1576" s="163"/>
      <c r="C1576" s="181" t="s">
        <v>1782</v>
      </c>
      <c r="D1576" s="181"/>
      <c r="E1576" s="164">
        <v>5</v>
      </c>
      <c r="F1576" s="165">
        <v>13</v>
      </c>
      <c r="G1576" s="165">
        <v>5</v>
      </c>
      <c r="H1576" s="165">
        <v>8</v>
      </c>
      <c r="I1576" s="162"/>
    </row>
    <row r="1577" spans="2:9" s="158" customFormat="1" ht="10.5" customHeight="1">
      <c r="B1577" s="163"/>
      <c r="C1577" s="181" t="s">
        <v>1783</v>
      </c>
      <c r="D1577" s="181"/>
      <c r="E1577" s="164">
        <v>9</v>
      </c>
      <c r="F1577" s="165">
        <v>22</v>
      </c>
      <c r="G1577" s="165">
        <v>10</v>
      </c>
      <c r="H1577" s="165">
        <v>12</v>
      </c>
      <c r="I1577" s="162"/>
    </row>
    <row r="1578" spans="2:9" s="158" customFormat="1" ht="10.5" customHeight="1">
      <c r="B1578" s="163"/>
      <c r="C1578" s="181"/>
      <c r="D1578" s="181"/>
      <c r="E1578" s="166"/>
      <c r="F1578" s="167"/>
      <c r="G1578" s="167"/>
      <c r="H1578" s="167"/>
      <c r="I1578" s="162"/>
    </row>
    <row r="1579" spans="2:9" s="158" customFormat="1" ht="10.5" customHeight="1">
      <c r="B1579" s="163"/>
      <c r="C1579" s="181" t="s">
        <v>1784</v>
      </c>
      <c r="D1579" s="181"/>
      <c r="E1579" s="166">
        <f>SUM(E1580:E1587)</f>
        <v>49</v>
      </c>
      <c r="F1579" s="167">
        <f>SUM(F1580:F1587)</f>
        <v>146</v>
      </c>
      <c r="G1579" s="167">
        <f>SUM(G1580:G1587)</f>
        <v>79</v>
      </c>
      <c r="H1579" s="167">
        <f>SUM(H1580:H1587)</f>
        <v>67</v>
      </c>
      <c r="I1579" s="162"/>
    </row>
    <row r="1580" spans="2:9" s="158" customFormat="1" ht="10.5" customHeight="1">
      <c r="B1580" s="163"/>
      <c r="C1580" s="181" t="s">
        <v>1785</v>
      </c>
      <c r="D1580" s="181"/>
      <c r="E1580" s="164">
        <v>4</v>
      </c>
      <c r="F1580" s="165">
        <v>15</v>
      </c>
      <c r="G1580" s="165">
        <v>8</v>
      </c>
      <c r="H1580" s="165">
        <v>7</v>
      </c>
      <c r="I1580" s="162"/>
    </row>
    <row r="1581" spans="2:9" s="158" customFormat="1" ht="10.5" customHeight="1">
      <c r="B1581" s="163"/>
      <c r="C1581" s="181" t="s">
        <v>1786</v>
      </c>
      <c r="D1581" s="181"/>
      <c r="E1581" s="164">
        <v>7</v>
      </c>
      <c r="F1581" s="165">
        <v>21</v>
      </c>
      <c r="G1581" s="165">
        <v>12</v>
      </c>
      <c r="H1581" s="165">
        <v>9</v>
      </c>
      <c r="I1581" s="162"/>
    </row>
    <row r="1582" spans="2:9" s="158" customFormat="1" ht="10.5" customHeight="1">
      <c r="B1582" s="163"/>
      <c r="C1582" s="181" t="s">
        <v>1787</v>
      </c>
      <c r="D1582" s="181"/>
      <c r="E1582" s="164"/>
      <c r="F1582" s="165"/>
      <c r="G1582" s="165"/>
      <c r="H1582" s="165"/>
      <c r="I1582" s="162"/>
    </row>
    <row r="1583" spans="2:9" s="158" customFormat="1" ht="10.5" customHeight="1">
      <c r="B1583" s="163"/>
      <c r="C1583" s="181" t="s">
        <v>1788</v>
      </c>
      <c r="D1583" s="181"/>
      <c r="E1583" s="164">
        <v>18</v>
      </c>
      <c r="F1583" s="165">
        <v>42</v>
      </c>
      <c r="G1583" s="165">
        <v>22</v>
      </c>
      <c r="H1583" s="165">
        <v>20</v>
      </c>
      <c r="I1583" s="162"/>
    </row>
    <row r="1584" spans="2:9" s="158" customFormat="1" ht="10.5" customHeight="1">
      <c r="B1584" s="163"/>
      <c r="C1584" s="181" t="s">
        <v>1789</v>
      </c>
      <c r="D1584" s="181"/>
      <c r="E1584" s="164">
        <v>3</v>
      </c>
      <c r="F1584" s="165">
        <v>13</v>
      </c>
      <c r="G1584" s="165">
        <v>5</v>
      </c>
      <c r="H1584" s="165">
        <v>8</v>
      </c>
      <c r="I1584" s="162"/>
    </row>
    <row r="1585" spans="2:9" s="158" customFormat="1" ht="10.5" customHeight="1">
      <c r="B1585" s="163"/>
      <c r="C1585" s="181" t="s">
        <v>1790</v>
      </c>
      <c r="D1585" s="181"/>
      <c r="E1585" s="164">
        <v>3</v>
      </c>
      <c r="F1585" s="165">
        <v>10</v>
      </c>
      <c r="G1585" s="165">
        <v>6</v>
      </c>
      <c r="H1585" s="165">
        <v>4</v>
      </c>
      <c r="I1585" s="162"/>
    </row>
    <row r="1586" spans="2:9" s="158" customFormat="1" ht="10.5" customHeight="1">
      <c r="B1586" s="163"/>
      <c r="C1586" s="181" t="s">
        <v>1791</v>
      </c>
      <c r="D1586" s="181"/>
      <c r="E1586" s="164"/>
      <c r="F1586" s="165"/>
      <c r="G1586" s="165"/>
      <c r="H1586" s="165"/>
      <c r="I1586" s="162"/>
    </row>
    <row r="1587" spans="2:9" s="158" customFormat="1" ht="10.5" customHeight="1">
      <c r="B1587" s="163"/>
      <c r="C1587" s="181" t="s">
        <v>1792</v>
      </c>
      <c r="D1587" s="181"/>
      <c r="E1587" s="164">
        <v>14</v>
      </c>
      <c r="F1587" s="165">
        <v>45</v>
      </c>
      <c r="G1587" s="165">
        <v>26</v>
      </c>
      <c r="H1587" s="165">
        <v>19</v>
      </c>
      <c r="I1587" s="162"/>
    </row>
    <row r="1588" spans="2:9" s="158" customFormat="1" ht="10.5" customHeight="1">
      <c r="B1588" s="163"/>
      <c r="C1588" s="181"/>
      <c r="D1588" s="181"/>
      <c r="E1588" s="166"/>
      <c r="F1588" s="167"/>
      <c r="G1588" s="167"/>
      <c r="H1588" s="167"/>
      <c r="I1588" s="162"/>
    </row>
    <row r="1589" spans="2:9" s="158" customFormat="1" ht="10.5" customHeight="1">
      <c r="B1589" s="163"/>
      <c r="C1589" s="181" t="s">
        <v>1793</v>
      </c>
      <c r="D1589" s="181"/>
      <c r="E1589" s="166">
        <f>SUM(E1590:E1598)</f>
        <v>138</v>
      </c>
      <c r="F1589" s="167">
        <f>SUM(F1590:F1598)</f>
        <v>350</v>
      </c>
      <c r="G1589" s="167">
        <f>SUM(G1590:G1598)</f>
        <v>183</v>
      </c>
      <c r="H1589" s="167">
        <f>SUM(H1590:H1598)</f>
        <v>167</v>
      </c>
      <c r="I1589" s="162"/>
    </row>
    <row r="1590" spans="2:9" s="158" customFormat="1" ht="10.5" customHeight="1">
      <c r="B1590" s="163"/>
      <c r="C1590" s="181" t="s">
        <v>1794</v>
      </c>
      <c r="D1590" s="181"/>
      <c r="E1590" s="164">
        <v>6</v>
      </c>
      <c r="F1590" s="165">
        <v>15</v>
      </c>
      <c r="G1590" s="165">
        <v>8</v>
      </c>
      <c r="H1590" s="165">
        <v>7</v>
      </c>
      <c r="I1590" s="162"/>
    </row>
    <row r="1591" spans="2:9" s="158" customFormat="1" ht="10.5" customHeight="1">
      <c r="B1591" s="163"/>
      <c r="C1591" s="181" t="s">
        <v>1795</v>
      </c>
      <c r="D1591" s="181"/>
      <c r="E1591" s="164">
        <v>12</v>
      </c>
      <c r="F1591" s="165">
        <v>31</v>
      </c>
      <c r="G1591" s="165">
        <v>17</v>
      </c>
      <c r="H1591" s="165">
        <v>14</v>
      </c>
      <c r="I1591" s="162"/>
    </row>
    <row r="1592" spans="2:9" s="158" customFormat="1" ht="10.5" customHeight="1">
      <c r="B1592" s="163"/>
      <c r="C1592" s="181" t="s">
        <v>1796</v>
      </c>
      <c r="D1592" s="181"/>
      <c r="E1592" s="164">
        <v>3</v>
      </c>
      <c r="F1592" s="165">
        <v>6</v>
      </c>
      <c r="G1592" s="165">
        <v>3</v>
      </c>
      <c r="H1592" s="165">
        <v>3</v>
      </c>
      <c r="I1592" s="162"/>
    </row>
    <row r="1593" spans="2:9" s="158" customFormat="1" ht="10.5" customHeight="1">
      <c r="B1593" s="163"/>
      <c r="C1593" s="181" t="s">
        <v>1797</v>
      </c>
      <c r="D1593" s="181"/>
      <c r="E1593" s="164">
        <v>3</v>
      </c>
      <c r="F1593" s="165">
        <v>6</v>
      </c>
      <c r="G1593" s="165">
        <v>2</v>
      </c>
      <c r="H1593" s="165">
        <v>4</v>
      </c>
      <c r="I1593" s="162"/>
    </row>
    <row r="1594" spans="2:9" s="158" customFormat="1" ht="10.5" customHeight="1">
      <c r="B1594" s="163"/>
      <c r="C1594" s="181" t="s">
        <v>1798</v>
      </c>
      <c r="D1594" s="181"/>
      <c r="E1594" s="164">
        <v>7</v>
      </c>
      <c r="F1594" s="165">
        <v>18</v>
      </c>
      <c r="G1594" s="165">
        <v>9</v>
      </c>
      <c r="H1594" s="165">
        <v>9</v>
      </c>
      <c r="I1594" s="162"/>
    </row>
    <row r="1595" spans="2:9" s="158" customFormat="1" ht="10.5" customHeight="1">
      <c r="B1595" s="163"/>
      <c r="C1595" s="181" t="s">
        <v>1799</v>
      </c>
      <c r="D1595" s="181"/>
      <c r="E1595" s="164"/>
      <c r="F1595" s="165"/>
      <c r="G1595" s="165"/>
      <c r="H1595" s="165"/>
      <c r="I1595" s="162"/>
    </row>
    <row r="1596" spans="2:9" s="158" customFormat="1" ht="10.5" customHeight="1">
      <c r="B1596" s="163"/>
      <c r="C1596" s="181" t="s">
        <v>1800</v>
      </c>
      <c r="D1596" s="181"/>
      <c r="E1596" s="164">
        <v>20</v>
      </c>
      <c r="F1596" s="165">
        <v>56</v>
      </c>
      <c r="G1596" s="165">
        <v>28</v>
      </c>
      <c r="H1596" s="165">
        <v>28</v>
      </c>
      <c r="I1596" s="162"/>
    </row>
    <row r="1597" spans="2:9" s="158" customFormat="1" ht="10.5" customHeight="1">
      <c r="B1597" s="163"/>
      <c r="C1597" s="181" t="s">
        <v>1801</v>
      </c>
      <c r="D1597" s="181"/>
      <c r="E1597" s="164"/>
      <c r="F1597" s="165"/>
      <c r="G1597" s="165"/>
      <c r="H1597" s="165"/>
      <c r="I1597" s="162"/>
    </row>
    <row r="1598" spans="2:9" s="158" customFormat="1" ht="10.5" customHeight="1">
      <c r="B1598" s="163"/>
      <c r="C1598" s="181" t="s">
        <v>1802</v>
      </c>
      <c r="D1598" s="181"/>
      <c r="E1598" s="164">
        <v>87</v>
      </c>
      <c r="F1598" s="165">
        <v>218</v>
      </c>
      <c r="G1598" s="165">
        <v>116</v>
      </c>
      <c r="H1598" s="165">
        <v>102</v>
      </c>
      <c r="I1598" s="162"/>
    </row>
    <row r="1599" spans="2:9" s="158" customFormat="1" ht="10.5" customHeight="1">
      <c r="B1599" s="163"/>
      <c r="C1599" s="181"/>
      <c r="D1599" s="181"/>
      <c r="E1599" s="166"/>
      <c r="F1599" s="167"/>
      <c r="G1599" s="167"/>
      <c r="H1599" s="167"/>
      <c r="I1599" s="162"/>
    </row>
    <row r="1600" spans="2:9" s="158" customFormat="1" ht="10.5" customHeight="1">
      <c r="B1600" s="163"/>
      <c r="C1600" s="181" t="s">
        <v>1803</v>
      </c>
      <c r="D1600" s="181"/>
      <c r="E1600" s="166">
        <f>SUM(E1601:E1609)</f>
        <v>1071</v>
      </c>
      <c r="F1600" s="167">
        <f>SUM(F1601:F1609)</f>
        <v>2557</v>
      </c>
      <c r="G1600" s="167">
        <f>SUM(G1601:G1609)</f>
        <v>1281</v>
      </c>
      <c r="H1600" s="167">
        <f>SUM(H1601:H1609)</f>
        <v>1276</v>
      </c>
      <c r="I1600" s="162"/>
    </row>
    <row r="1601" spans="2:9" s="158" customFormat="1" ht="10.5" customHeight="1">
      <c r="B1601" s="163"/>
      <c r="C1601" s="181" t="s">
        <v>1804</v>
      </c>
      <c r="D1601" s="181"/>
      <c r="E1601" s="164">
        <v>18</v>
      </c>
      <c r="F1601" s="165">
        <v>51</v>
      </c>
      <c r="G1601" s="165">
        <v>26</v>
      </c>
      <c r="H1601" s="165">
        <v>25</v>
      </c>
      <c r="I1601" s="162"/>
    </row>
    <row r="1602" spans="2:9" s="158" customFormat="1" ht="10.5" customHeight="1">
      <c r="B1602" s="163"/>
      <c r="C1602" s="181" t="s">
        <v>1805</v>
      </c>
      <c r="D1602" s="181"/>
      <c r="E1602" s="164">
        <v>8</v>
      </c>
      <c r="F1602" s="165">
        <v>21</v>
      </c>
      <c r="G1602" s="165">
        <v>10</v>
      </c>
      <c r="H1602" s="165">
        <v>11</v>
      </c>
      <c r="I1602" s="162"/>
    </row>
    <row r="1603" spans="2:9" s="158" customFormat="1" ht="10.5" customHeight="1">
      <c r="B1603" s="163"/>
      <c r="C1603" s="181" t="s">
        <v>1806</v>
      </c>
      <c r="D1603" s="181"/>
      <c r="E1603" s="164">
        <v>7</v>
      </c>
      <c r="F1603" s="165">
        <v>15</v>
      </c>
      <c r="G1603" s="165">
        <v>8</v>
      </c>
      <c r="H1603" s="165">
        <v>7</v>
      </c>
      <c r="I1603" s="162"/>
    </row>
    <row r="1604" spans="2:9" s="158" customFormat="1" ht="10.5" customHeight="1">
      <c r="B1604" s="163"/>
      <c r="C1604" s="181" t="s">
        <v>1807</v>
      </c>
      <c r="D1604" s="181"/>
      <c r="E1604" s="164">
        <v>5</v>
      </c>
      <c r="F1604" s="165">
        <v>10</v>
      </c>
      <c r="G1604" s="165">
        <v>4</v>
      </c>
      <c r="H1604" s="165">
        <v>6</v>
      </c>
      <c r="I1604" s="162"/>
    </row>
    <row r="1605" spans="2:9" s="158" customFormat="1" ht="10.5" customHeight="1">
      <c r="B1605" s="163"/>
      <c r="C1605" s="181" t="s">
        <v>1808</v>
      </c>
      <c r="D1605" s="181"/>
      <c r="E1605" s="164">
        <v>323</v>
      </c>
      <c r="F1605" s="165">
        <v>810</v>
      </c>
      <c r="G1605" s="165">
        <v>407</v>
      </c>
      <c r="H1605" s="165">
        <v>403</v>
      </c>
      <c r="I1605" s="162"/>
    </row>
    <row r="1606" spans="2:9" s="158" customFormat="1" ht="10.5" customHeight="1">
      <c r="B1606" s="163"/>
      <c r="C1606" s="181" t="s">
        <v>1809</v>
      </c>
      <c r="D1606" s="181"/>
      <c r="E1606" s="164">
        <v>115</v>
      </c>
      <c r="F1606" s="165">
        <v>324</v>
      </c>
      <c r="G1606" s="165">
        <v>164</v>
      </c>
      <c r="H1606" s="165">
        <v>160</v>
      </c>
      <c r="I1606" s="162"/>
    </row>
    <row r="1607" spans="2:9" s="158" customFormat="1" ht="10.5" customHeight="1">
      <c r="B1607" s="163"/>
      <c r="C1607" s="181" t="s">
        <v>1810</v>
      </c>
      <c r="D1607" s="181"/>
      <c r="E1607" s="164">
        <v>319</v>
      </c>
      <c r="F1607" s="165">
        <v>739</v>
      </c>
      <c r="G1607" s="165">
        <v>371</v>
      </c>
      <c r="H1607" s="165">
        <v>368</v>
      </c>
      <c r="I1607" s="162"/>
    </row>
    <row r="1608" spans="2:9" s="158" customFormat="1" ht="10.5" customHeight="1">
      <c r="B1608" s="163"/>
      <c r="C1608" s="181" t="s">
        <v>1811</v>
      </c>
      <c r="D1608" s="181"/>
      <c r="E1608" s="164">
        <v>200</v>
      </c>
      <c r="F1608" s="165">
        <v>407</v>
      </c>
      <c r="G1608" s="165">
        <v>203</v>
      </c>
      <c r="H1608" s="165">
        <v>204</v>
      </c>
      <c r="I1608" s="162"/>
    </row>
    <row r="1609" spans="2:9" s="158" customFormat="1" ht="10.5" customHeight="1">
      <c r="B1609" s="163"/>
      <c r="C1609" s="181" t="s">
        <v>1812</v>
      </c>
      <c r="D1609" s="181"/>
      <c r="E1609" s="164">
        <v>76</v>
      </c>
      <c r="F1609" s="165">
        <v>180</v>
      </c>
      <c r="G1609" s="165">
        <v>88</v>
      </c>
      <c r="H1609" s="165">
        <v>92</v>
      </c>
      <c r="I1609" s="162"/>
    </row>
    <row r="1610" spans="2:9" s="158" customFormat="1" ht="10.5" customHeight="1">
      <c r="B1610" s="163"/>
      <c r="C1610" s="181"/>
      <c r="D1610" s="181"/>
      <c r="E1610" s="166"/>
      <c r="F1610" s="167"/>
      <c r="G1610" s="167"/>
      <c r="H1610" s="167"/>
      <c r="I1610" s="162"/>
    </row>
    <row r="1611" spans="2:9" s="158" customFormat="1" ht="10.5" customHeight="1">
      <c r="B1611" s="163"/>
      <c r="C1611" s="181" t="s">
        <v>1813</v>
      </c>
      <c r="D1611" s="181"/>
      <c r="E1611" s="166">
        <f>SUM(E1612:E1619)</f>
        <v>1209</v>
      </c>
      <c r="F1611" s="167">
        <f>SUM(F1612:F1619)</f>
        <v>2820</v>
      </c>
      <c r="G1611" s="167">
        <f>SUM(G1612:G1619)</f>
        <v>1450</v>
      </c>
      <c r="H1611" s="167">
        <f>SUM(H1612:H1619)</f>
        <v>1370</v>
      </c>
      <c r="I1611" s="162"/>
    </row>
    <row r="1612" spans="2:9" s="158" customFormat="1" ht="10.5" customHeight="1">
      <c r="B1612" s="163"/>
      <c r="C1612" s="181" t="s">
        <v>1814</v>
      </c>
      <c r="D1612" s="181"/>
      <c r="E1612" s="164">
        <v>27</v>
      </c>
      <c r="F1612" s="165">
        <v>56</v>
      </c>
      <c r="G1612" s="165">
        <v>25</v>
      </c>
      <c r="H1612" s="165">
        <v>31</v>
      </c>
      <c r="I1612" s="162"/>
    </row>
    <row r="1613" spans="2:9" s="158" customFormat="1" ht="10.5" customHeight="1">
      <c r="B1613" s="163"/>
      <c r="C1613" s="181" t="s">
        <v>1815</v>
      </c>
      <c r="D1613" s="181"/>
      <c r="E1613" s="164">
        <v>37</v>
      </c>
      <c r="F1613" s="165">
        <v>68</v>
      </c>
      <c r="G1613" s="165">
        <v>31</v>
      </c>
      <c r="H1613" s="165">
        <v>37</v>
      </c>
      <c r="I1613" s="162"/>
    </row>
    <row r="1614" spans="2:9" s="158" customFormat="1" ht="10.5" customHeight="1">
      <c r="B1614" s="163"/>
      <c r="C1614" s="181" t="s">
        <v>1816</v>
      </c>
      <c r="D1614" s="181"/>
      <c r="E1614" s="164">
        <v>67</v>
      </c>
      <c r="F1614" s="165">
        <v>143</v>
      </c>
      <c r="G1614" s="165">
        <v>85</v>
      </c>
      <c r="H1614" s="165">
        <v>58</v>
      </c>
      <c r="I1614" s="162"/>
    </row>
    <row r="1615" spans="2:9" s="158" customFormat="1" ht="10.5" customHeight="1">
      <c r="B1615" s="163"/>
      <c r="C1615" s="181" t="s">
        <v>1817</v>
      </c>
      <c r="D1615" s="181"/>
      <c r="E1615" s="164">
        <v>201</v>
      </c>
      <c r="F1615" s="165">
        <v>476</v>
      </c>
      <c r="G1615" s="165">
        <v>241</v>
      </c>
      <c r="H1615" s="165">
        <v>235</v>
      </c>
      <c r="I1615" s="162"/>
    </row>
    <row r="1616" spans="2:9" s="158" customFormat="1" ht="10.5" customHeight="1">
      <c r="B1616" s="163"/>
      <c r="C1616" s="181" t="s">
        <v>1818</v>
      </c>
      <c r="D1616" s="181"/>
      <c r="E1616" s="164">
        <v>172</v>
      </c>
      <c r="F1616" s="165">
        <v>401</v>
      </c>
      <c r="G1616" s="165">
        <v>207</v>
      </c>
      <c r="H1616" s="165">
        <v>194</v>
      </c>
      <c r="I1616" s="162"/>
    </row>
    <row r="1617" spans="2:9" s="158" customFormat="1" ht="10.5" customHeight="1">
      <c r="B1617" s="163"/>
      <c r="C1617" s="181" t="s">
        <v>1819</v>
      </c>
      <c r="D1617" s="181"/>
      <c r="E1617" s="164">
        <v>34</v>
      </c>
      <c r="F1617" s="165">
        <v>85</v>
      </c>
      <c r="G1617" s="165">
        <v>40</v>
      </c>
      <c r="H1617" s="165">
        <v>45</v>
      </c>
      <c r="I1617" s="162"/>
    </row>
    <row r="1618" spans="2:9" s="158" customFormat="1" ht="10.5" customHeight="1">
      <c r="B1618" s="163"/>
      <c r="C1618" s="181" t="s">
        <v>1820</v>
      </c>
      <c r="D1618" s="181"/>
      <c r="E1618" s="164">
        <v>247</v>
      </c>
      <c r="F1618" s="165">
        <v>600</v>
      </c>
      <c r="G1618" s="165">
        <v>309</v>
      </c>
      <c r="H1618" s="165">
        <v>291</v>
      </c>
      <c r="I1618" s="162"/>
    </row>
    <row r="1619" spans="2:9" s="158" customFormat="1" ht="10.5" customHeight="1">
      <c r="B1619" s="163"/>
      <c r="C1619" s="181" t="s">
        <v>1821</v>
      </c>
      <c r="D1619" s="181"/>
      <c r="E1619" s="164">
        <v>424</v>
      </c>
      <c r="F1619" s="165">
        <v>991</v>
      </c>
      <c r="G1619" s="165">
        <v>512</v>
      </c>
      <c r="H1619" s="165">
        <v>479</v>
      </c>
      <c r="I1619" s="162"/>
    </row>
    <row r="1620" spans="2:9" s="158" customFormat="1" ht="10.5" customHeight="1">
      <c r="B1620" s="163"/>
      <c r="C1620" s="181"/>
      <c r="D1620" s="181"/>
      <c r="E1620" s="166"/>
      <c r="F1620" s="167"/>
      <c r="G1620" s="167"/>
      <c r="H1620" s="167"/>
      <c r="I1620" s="162"/>
    </row>
    <row r="1621" spans="2:9" s="158" customFormat="1" ht="10.5" customHeight="1">
      <c r="B1621" s="163"/>
      <c r="C1621" s="181" t="s">
        <v>1822</v>
      </c>
      <c r="D1621" s="181"/>
      <c r="E1621" s="166">
        <f>SUM(E1622:E1628)</f>
        <v>127</v>
      </c>
      <c r="F1621" s="167">
        <f>SUM(F1622:F1628)</f>
        <v>342</v>
      </c>
      <c r="G1621" s="167">
        <f>SUM(G1622:G1628)</f>
        <v>175</v>
      </c>
      <c r="H1621" s="167">
        <f>SUM(H1622:H1628)</f>
        <v>167</v>
      </c>
      <c r="I1621" s="162"/>
    </row>
    <row r="1622" spans="2:9" s="158" customFormat="1" ht="10.5" customHeight="1">
      <c r="B1622" s="163"/>
      <c r="C1622" s="181" t="s">
        <v>1823</v>
      </c>
      <c r="D1622" s="181"/>
      <c r="E1622" s="164">
        <v>8</v>
      </c>
      <c r="F1622" s="165">
        <v>22</v>
      </c>
      <c r="G1622" s="165">
        <v>10</v>
      </c>
      <c r="H1622" s="165">
        <v>12</v>
      </c>
      <c r="I1622" s="162"/>
    </row>
    <row r="1623" spans="2:9" s="158" customFormat="1" ht="10.5" customHeight="1">
      <c r="B1623" s="163"/>
      <c r="C1623" s="181" t="s">
        <v>1824</v>
      </c>
      <c r="D1623" s="181"/>
      <c r="E1623" s="164">
        <v>8</v>
      </c>
      <c r="F1623" s="165">
        <v>31</v>
      </c>
      <c r="G1623" s="165">
        <v>16</v>
      </c>
      <c r="H1623" s="165">
        <v>15</v>
      </c>
      <c r="I1623" s="162"/>
    </row>
    <row r="1624" spans="2:9" s="158" customFormat="1" ht="10.5" customHeight="1">
      <c r="B1624" s="163"/>
      <c r="C1624" s="181" t="s">
        <v>1825</v>
      </c>
      <c r="D1624" s="181"/>
      <c r="E1624" s="164">
        <v>21</v>
      </c>
      <c r="F1624" s="165">
        <v>64</v>
      </c>
      <c r="G1624" s="165">
        <v>34</v>
      </c>
      <c r="H1624" s="165">
        <v>30</v>
      </c>
      <c r="I1624" s="162"/>
    </row>
    <row r="1625" spans="2:9" s="158" customFormat="1" ht="10.5" customHeight="1">
      <c r="B1625" s="163"/>
      <c r="C1625" s="181" t="s">
        <v>1826</v>
      </c>
      <c r="D1625" s="181"/>
      <c r="E1625" s="164"/>
      <c r="F1625" s="165"/>
      <c r="G1625" s="165"/>
      <c r="H1625" s="165"/>
      <c r="I1625" s="162"/>
    </row>
    <row r="1626" spans="2:9" s="158" customFormat="1" ht="10.5" customHeight="1">
      <c r="B1626" s="163"/>
      <c r="C1626" s="181" t="s">
        <v>1827</v>
      </c>
      <c r="D1626" s="181"/>
      <c r="E1626" s="164">
        <v>69</v>
      </c>
      <c r="F1626" s="165">
        <v>189</v>
      </c>
      <c r="G1626" s="165">
        <v>95</v>
      </c>
      <c r="H1626" s="165">
        <v>94</v>
      </c>
      <c r="I1626" s="162"/>
    </row>
    <row r="1627" spans="2:9" s="158" customFormat="1" ht="10.5" customHeight="1">
      <c r="B1627" s="163"/>
      <c r="C1627" s="181" t="s">
        <v>1828</v>
      </c>
      <c r="D1627" s="181"/>
      <c r="E1627" s="164">
        <v>21</v>
      </c>
      <c r="F1627" s="165">
        <v>36</v>
      </c>
      <c r="G1627" s="165">
        <v>20</v>
      </c>
      <c r="H1627" s="165">
        <v>16</v>
      </c>
      <c r="I1627" s="162"/>
    </row>
    <row r="1628" spans="2:9" s="158" customFormat="1" ht="10.5" customHeight="1">
      <c r="B1628" s="163"/>
      <c r="C1628" s="181" t="s">
        <v>1829</v>
      </c>
      <c r="D1628" s="181"/>
      <c r="E1628" s="164"/>
      <c r="F1628" s="165"/>
      <c r="G1628" s="165"/>
      <c r="H1628" s="165"/>
      <c r="I1628" s="162"/>
    </row>
    <row r="1629" spans="2:9" s="158" customFormat="1" ht="10.5" customHeight="1">
      <c r="B1629" s="163"/>
      <c r="C1629" s="181"/>
      <c r="D1629" s="181"/>
      <c r="E1629" s="166"/>
      <c r="F1629" s="167"/>
      <c r="G1629" s="167"/>
      <c r="H1629" s="167"/>
      <c r="I1629" s="162"/>
    </row>
    <row r="1630" spans="2:9" s="158" customFormat="1" ht="10.5" customHeight="1">
      <c r="B1630" s="163"/>
      <c r="C1630" s="181" t="s">
        <v>1830</v>
      </c>
      <c r="D1630" s="181"/>
      <c r="E1630" s="166">
        <f>SUM(E1631:E1636)</f>
        <v>281</v>
      </c>
      <c r="F1630" s="167">
        <f>SUM(F1631:F1636)</f>
        <v>762</v>
      </c>
      <c r="G1630" s="167">
        <f>SUM(G1631:G1636)</f>
        <v>372</v>
      </c>
      <c r="H1630" s="167">
        <f>SUM(H1631:H1636)</f>
        <v>390</v>
      </c>
      <c r="I1630" s="162"/>
    </row>
    <row r="1631" spans="2:9" s="158" customFormat="1" ht="10.5" customHeight="1">
      <c r="B1631" s="163"/>
      <c r="C1631" s="181" t="s">
        <v>1831</v>
      </c>
      <c r="D1631" s="181"/>
      <c r="E1631" s="164">
        <v>44</v>
      </c>
      <c r="F1631" s="165">
        <v>128</v>
      </c>
      <c r="G1631" s="165">
        <v>62</v>
      </c>
      <c r="H1631" s="165">
        <v>66</v>
      </c>
      <c r="I1631" s="162"/>
    </row>
    <row r="1632" spans="2:9" s="158" customFormat="1" ht="10.5" customHeight="1">
      <c r="B1632" s="163"/>
      <c r="C1632" s="181" t="s">
        <v>1832</v>
      </c>
      <c r="D1632" s="181"/>
      <c r="E1632" s="164">
        <v>40</v>
      </c>
      <c r="F1632" s="165">
        <v>113</v>
      </c>
      <c r="G1632" s="165">
        <v>53</v>
      </c>
      <c r="H1632" s="165">
        <v>60</v>
      </c>
      <c r="I1632" s="162"/>
    </row>
    <row r="1633" spans="2:9" s="158" customFormat="1" ht="10.5" customHeight="1">
      <c r="B1633" s="163"/>
      <c r="C1633" s="181" t="s">
        <v>1833</v>
      </c>
      <c r="D1633" s="181"/>
      <c r="E1633" s="164">
        <v>3</v>
      </c>
      <c r="F1633" s="165">
        <v>8</v>
      </c>
      <c r="G1633" s="165">
        <v>4</v>
      </c>
      <c r="H1633" s="165">
        <v>4</v>
      </c>
      <c r="I1633" s="162"/>
    </row>
    <row r="1634" spans="2:9" s="158" customFormat="1" ht="10.5" customHeight="1">
      <c r="B1634" s="163"/>
      <c r="C1634" s="181" t="s">
        <v>1834</v>
      </c>
      <c r="D1634" s="181"/>
      <c r="E1634" s="164"/>
      <c r="F1634" s="165"/>
      <c r="G1634" s="165"/>
      <c r="H1634" s="165"/>
      <c r="I1634" s="162"/>
    </row>
    <row r="1635" spans="2:9" s="158" customFormat="1" ht="10.5" customHeight="1">
      <c r="B1635" s="163"/>
      <c r="C1635" s="181" t="s">
        <v>1835</v>
      </c>
      <c r="D1635" s="181"/>
      <c r="E1635" s="164">
        <v>7</v>
      </c>
      <c r="F1635" s="165">
        <v>21</v>
      </c>
      <c r="G1635" s="165">
        <v>12</v>
      </c>
      <c r="H1635" s="165">
        <v>9</v>
      </c>
      <c r="I1635" s="162"/>
    </row>
    <row r="1636" spans="2:9" s="158" customFormat="1" ht="10.5" customHeight="1">
      <c r="B1636" s="163"/>
      <c r="C1636" s="181" t="s">
        <v>1836</v>
      </c>
      <c r="D1636" s="181"/>
      <c r="E1636" s="164">
        <v>187</v>
      </c>
      <c r="F1636" s="165">
        <v>492</v>
      </c>
      <c r="G1636" s="165">
        <v>241</v>
      </c>
      <c r="H1636" s="165">
        <v>251</v>
      </c>
      <c r="I1636" s="162"/>
    </row>
    <row r="1637" spans="2:9" s="158" customFormat="1" ht="10.5" customHeight="1">
      <c r="B1637" s="163"/>
      <c r="C1637" s="181"/>
      <c r="D1637" s="181"/>
      <c r="E1637" s="164"/>
      <c r="F1637" s="165"/>
      <c r="G1637" s="165"/>
      <c r="H1637" s="165"/>
      <c r="I1637" s="162"/>
    </row>
    <row r="1638" spans="2:9" s="158" customFormat="1" ht="10.5" customHeight="1">
      <c r="B1638" s="169"/>
      <c r="C1638" s="182"/>
      <c r="D1638" s="182"/>
      <c r="E1638" s="178"/>
      <c r="F1638" s="179"/>
      <c r="G1638" s="179"/>
      <c r="H1638" s="179"/>
      <c r="I1638" s="162"/>
    </row>
    <row r="1639" spans="2:9" s="158" customFormat="1" ht="10.5" customHeight="1">
      <c r="B1639" s="163"/>
      <c r="C1639" s="181" t="s">
        <v>1837</v>
      </c>
      <c r="D1639" s="181"/>
      <c r="E1639" s="166">
        <f>SUM(E1640:E1707)</f>
        <v>4436</v>
      </c>
      <c r="F1639" s="167">
        <f>SUM(F1640:F1707)</f>
        <v>10507</v>
      </c>
      <c r="G1639" s="167">
        <f>SUM(G1640:G1707)</f>
        <v>5189</v>
      </c>
      <c r="H1639" s="167">
        <f>SUM(H1640:H1707)</f>
        <v>5318</v>
      </c>
      <c r="I1639" s="162"/>
    </row>
    <row r="1640" spans="2:9" s="158" customFormat="1" ht="10.5" customHeight="1">
      <c r="B1640" s="163"/>
      <c r="C1640" s="181" t="s">
        <v>1838</v>
      </c>
      <c r="D1640" s="181"/>
      <c r="E1640" s="164">
        <v>18</v>
      </c>
      <c r="F1640" s="165">
        <v>38</v>
      </c>
      <c r="G1640" s="165">
        <v>20</v>
      </c>
      <c r="H1640" s="165">
        <v>18</v>
      </c>
      <c r="I1640" s="162"/>
    </row>
    <row r="1641" spans="2:9" s="158" customFormat="1" ht="10.5" customHeight="1">
      <c r="B1641" s="163"/>
      <c r="C1641" s="181" t="s">
        <v>1839</v>
      </c>
      <c r="D1641" s="181"/>
      <c r="E1641" s="164">
        <v>60</v>
      </c>
      <c r="F1641" s="165">
        <v>151</v>
      </c>
      <c r="G1641" s="165">
        <v>78</v>
      </c>
      <c r="H1641" s="165">
        <v>73</v>
      </c>
      <c r="I1641" s="162"/>
    </row>
    <row r="1642" spans="2:9" s="158" customFormat="1" ht="10.5" customHeight="1">
      <c r="B1642" s="163"/>
      <c r="C1642" s="181" t="s">
        <v>1840</v>
      </c>
      <c r="D1642" s="181"/>
      <c r="E1642" s="164">
        <v>76</v>
      </c>
      <c r="F1642" s="165">
        <v>179</v>
      </c>
      <c r="G1642" s="165">
        <v>91</v>
      </c>
      <c r="H1642" s="165">
        <v>88</v>
      </c>
      <c r="I1642" s="162"/>
    </row>
    <row r="1643" spans="2:9" s="158" customFormat="1" ht="10.5" customHeight="1">
      <c r="B1643" s="163"/>
      <c r="C1643" s="181" t="s">
        <v>1841</v>
      </c>
      <c r="D1643" s="181"/>
      <c r="E1643" s="164">
        <v>113</v>
      </c>
      <c r="F1643" s="165">
        <v>278</v>
      </c>
      <c r="G1643" s="165">
        <v>140</v>
      </c>
      <c r="H1643" s="165">
        <v>138</v>
      </c>
      <c r="I1643" s="162"/>
    </row>
    <row r="1644" spans="2:9" s="158" customFormat="1" ht="10.5" customHeight="1">
      <c r="B1644" s="163"/>
      <c r="C1644" s="181" t="s">
        <v>1842</v>
      </c>
      <c r="D1644" s="181"/>
      <c r="E1644" s="164">
        <v>45</v>
      </c>
      <c r="F1644" s="165">
        <v>91</v>
      </c>
      <c r="G1644" s="165">
        <v>49</v>
      </c>
      <c r="H1644" s="165">
        <v>42</v>
      </c>
      <c r="I1644" s="162"/>
    </row>
    <row r="1645" spans="2:9" s="158" customFormat="1" ht="10.5" customHeight="1">
      <c r="B1645" s="163"/>
      <c r="C1645" s="181" t="s">
        <v>1843</v>
      </c>
      <c r="D1645" s="181"/>
      <c r="E1645" s="164">
        <v>81</v>
      </c>
      <c r="F1645" s="165">
        <v>180</v>
      </c>
      <c r="G1645" s="165">
        <v>87</v>
      </c>
      <c r="H1645" s="165">
        <v>93</v>
      </c>
      <c r="I1645" s="162"/>
    </row>
    <row r="1646" spans="2:9" s="158" customFormat="1" ht="10.5" customHeight="1">
      <c r="B1646" s="163"/>
      <c r="C1646" s="181" t="s">
        <v>1844</v>
      </c>
      <c r="D1646" s="181"/>
      <c r="E1646" s="164">
        <v>126</v>
      </c>
      <c r="F1646" s="165">
        <v>304</v>
      </c>
      <c r="G1646" s="165">
        <v>144</v>
      </c>
      <c r="H1646" s="165">
        <v>160</v>
      </c>
      <c r="I1646" s="162"/>
    </row>
    <row r="1647" spans="2:9" s="158" customFormat="1" ht="10.5" customHeight="1">
      <c r="B1647" s="163"/>
      <c r="C1647" s="181" t="s">
        <v>1845</v>
      </c>
      <c r="D1647" s="181"/>
      <c r="E1647" s="164">
        <v>9</v>
      </c>
      <c r="F1647" s="165">
        <v>19</v>
      </c>
      <c r="G1647" s="165">
        <v>13</v>
      </c>
      <c r="H1647" s="165">
        <v>6</v>
      </c>
      <c r="I1647" s="162"/>
    </row>
    <row r="1648" spans="2:9" s="158" customFormat="1" ht="10.5" customHeight="1">
      <c r="B1648" s="163"/>
      <c r="C1648" s="181" t="s">
        <v>1846</v>
      </c>
      <c r="D1648" s="181"/>
      <c r="E1648" s="164">
        <v>55</v>
      </c>
      <c r="F1648" s="165">
        <v>98</v>
      </c>
      <c r="G1648" s="165">
        <v>53</v>
      </c>
      <c r="H1648" s="165">
        <v>45</v>
      </c>
      <c r="I1648" s="162"/>
    </row>
    <row r="1649" spans="2:9" s="158" customFormat="1" ht="10.5" customHeight="1">
      <c r="B1649" s="163"/>
      <c r="C1649" s="181" t="s">
        <v>1847</v>
      </c>
      <c r="D1649" s="181"/>
      <c r="E1649" s="164">
        <v>31</v>
      </c>
      <c r="F1649" s="165">
        <v>80</v>
      </c>
      <c r="G1649" s="165">
        <v>40</v>
      </c>
      <c r="H1649" s="165">
        <v>40</v>
      </c>
      <c r="I1649" s="162"/>
    </row>
    <row r="1650" spans="2:9" s="158" customFormat="1" ht="10.5" customHeight="1">
      <c r="B1650" s="163"/>
      <c r="C1650" s="181" t="s">
        <v>1848</v>
      </c>
      <c r="D1650" s="181"/>
      <c r="E1650" s="164">
        <v>10</v>
      </c>
      <c r="F1650" s="165">
        <v>37</v>
      </c>
      <c r="G1650" s="165">
        <v>18</v>
      </c>
      <c r="H1650" s="165">
        <v>19</v>
      </c>
      <c r="I1650" s="162"/>
    </row>
    <row r="1651" spans="2:9" s="158" customFormat="1" ht="10.5" customHeight="1">
      <c r="B1651" s="163"/>
      <c r="C1651" s="181" t="s">
        <v>1849</v>
      </c>
      <c r="D1651" s="181"/>
      <c r="E1651" s="164">
        <v>9</v>
      </c>
      <c r="F1651" s="165">
        <v>21</v>
      </c>
      <c r="G1651" s="165">
        <v>11</v>
      </c>
      <c r="H1651" s="165">
        <v>10</v>
      </c>
      <c r="I1651" s="162"/>
    </row>
    <row r="1652" spans="2:9" s="158" customFormat="1" ht="10.5" customHeight="1">
      <c r="B1652" s="163"/>
      <c r="C1652" s="181" t="s">
        <v>1850</v>
      </c>
      <c r="D1652" s="181"/>
      <c r="E1652" s="164">
        <v>32</v>
      </c>
      <c r="F1652" s="165">
        <v>101</v>
      </c>
      <c r="G1652" s="165">
        <v>49</v>
      </c>
      <c r="H1652" s="165">
        <v>52</v>
      </c>
      <c r="I1652" s="162"/>
    </row>
    <row r="1653" spans="2:9" s="158" customFormat="1" ht="10.5" customHeight="1">
      <c r="B1653" s="163"/>
      <c r="C1653" s="181" t="s">
        <v>1851</v>
      </c>
      <c r="D1653" s="181"/>
      <c r="E1653" s="164">
        <v>3</v>
      </c>
      <c r="F1653" s="165">
        <v>7</v>
      </c>
      <c r="G1653" s="165">
        <v>5</v>
      </c>
      <c r="H1653" s="165">
        <v>2</v>
      </c>
      <c r="I1653" s="162"/>
    </row>
    <row r="1654" spans="2:9" s="158" customFormat="1" ht="10.5" customHeight="1">
      <c r="B1654" s="163"/>
      <c r="C1654" s="181" t="s">
        <v>1852</v>
      </c>
      <c r="D1654" s="181"/>
      <c r="E1654" s="164">
        <v>20</v>
      </c>
      <c r="F1654" s="165">
        <v>44</v>
      </c>
      <c r="G1654" s="165">
        <v>23</v>
      </c>
      <c r="H1654" s="165">
        <v>21</v>
      </c>
      <c r="I1654" s="162"/>
    </row>
    <row r="1655" spans="2:9" s="158" customFormat="1" ht="10.5" customHeight="1">
      <c r="B1655" s="163"/>
      <c r="C1655" s="181" t="s">
        <v>1853</v>
      </c>
      <c r="D1655" s="181"/>
      <c r="E1655" s="164">
        <v>166</v>
      </c>
      <c r="F1655" s="165">
        <v>407</v>
      </c>
      <c r="G1655" s="165">
        <v>204</v>
      </c>
      <c r="H1655" s="165">
        <v>203</v>
      </c>
      <c r="I1655" s="162"/>
    </row>
    <row r="1656" spans="2:9" s="158" customFormat="1" ht="10.5" customHeight="1">
      <c r="B1656" s="163"/>
      <c r="C1656" s="181" t="s">
        <v>1854</v>
      </c>
      <c r="D1656" s="181"/>
      <c r="E1656" s="164">
        <v>47</v>
      </c>
      <c r="F1656" s="165">
        <v>65</v>
      </c>
      <c r="G1656" s="165">
        <v>33</v>
      </c>
      <c r="H1656" s="165">
        <v>32</v>
      </c>
      <c r="I1656" s="162"/>
    </row>
    <row r="1657" spans="2:9" s="158" customFormat="1" ht="10.5" customHeight="1">
      <c r="B1657" s="163"/>
      <c r="C1657" s="181" t="s">
        <v>1855</v>
      </c>
      <c r="D1657" s="181"/>
      <c r="E1657" s="164">
        <v>48</v>
      </c>
      <c r="F1657" s="165">
        <v>128</v>
      </c>
      <c r="G1657" s="165">
        <v>54</v>
      </c>
      <c r="H1657" s="165">
        <v>74</v>
      </c>
      <c r="I1657" s="162"/>
    </row>
    <row r="1658" spans="2:9" s="158" customFormat="1" ht="10.5" customHeight="1">
      <c r="B1658" s="163"/>
      <c r="C1658" s="181" t="s">
        <v>1856</v>
      </c>
      <c r="D1658" s="181"/>
      <c r="E1658" s="164">
        <v>115</v>
      </c>
      <c r="F1658" s="165">
        <v>246</v>
      </c>
      <c r="G1658" s="165">
        <v>110</v>
      </c>
      <c r="H1658" s="165">
        <v>136</v>
      </c>
      <c r="I1658" s="162"/>
    </row>
    <row r="1659" spans="2:9" s="158" customFormat="1" ht="10.5" customHeight="1">
      <c r="B1659" s="163"/>
      <c r="C1659" s="181" t="s">
        <v>1857</v>
      </c>
      <c r="D1659" s="181"/>
      <c r="E1659" s="164">
        <v>74</v>
      </c>
      <c r="F1659" s="165">
        <v>188</v>
      </c>
      <c r="G1659" s="165">
        <v>96</v>
      </c>
      <c r="H1659" s="165">
        <v>92</v>
      </c>
      <c r="I1659" s="162"/>
    </row>
    <row r="1660" spans="2:9" s="158" customFormat="1" ht="10.5" customHeight="1">
      <c r="B1660" s="163"/>
      <c r="C1660" s="181" t="s">
        <v>1858</v>
      </c>
      <c r="D1660" s="181"/>
      <c r="E1660" s="164">
        <v>58</v>
      </c>
      <c r="F1660" s="165">
        <v>188</v>
      </c>
      <c r="G1660" s="165">
        <v>87</v>
      </c>
      <c r="H1660" s="165">
        <v>101</v>
      </c>
      <c r="I1660" s="162"/>
    </row>
    <row r="1661" spans="2:9" s="158" customFormat="1" ht="10.5" customHeight="1">
      <c r="B1661" s="163"/>
      <c r="C1661" s="181" t="s">
        <v>1859</v>
      </c>
      <c r="D1661" s="181"/>
      <c r="E1661" s="164">
        <v>132</v>
      </c>
      <c r="F1661" s="165">
        <v>303</v>
      </c>
      <c r="G1661" s="165">
        <v>159</v>
      </c>
      <c r="H1661" s="165">
        <v>144</v>
      </c>
      <c r="I1661" s="162"/>
    </row>
    <row r="1662" spans="2:9" s="158" customFormat="1" ht="10.5" customHeight="1">
      <c r="B1662" s="163"/>
      <c r="C1662" s="181" t="s">
        <v>1860</v>
      </c>
      <c r="D1662" s="181"/>
      <c r="E1662" s="164">
        <v>34</v>
      </c>
      <c r="F1662" s="165">
        <v>79</v>
      </c>
      <c r="G1662" s="165">
        <v>41</v>
      </c>
      <c r="H1662" s="165">
        <v>38</v>
      </c>
      <c r="I1662" s="162"/>
    </row>
    <row r="1663" spans="2:9" s="158" customFormat="1" ht="10.5" customHeight="1">
      <c r="B1663" s="163"/>
      <c r="C1663" s="181" t="s">
        <v>1861</v>
      </c>
      <c r="D1663" s="181"/>
      <c r="E1663" s="164">
        <v>64</v>
      </c>
      <c r="F1663" s="165">
        <v>157</v>
      </c>
      <c r="G1663" s="165">
        <v>77</v>
      </c>
      <c r="H1663" s="165">
        <v>80</v>
      </c>
      <c r="I1663" s="162"/>
    </row>
    <row r="1664" spans="2:9" s="158" customFormat="1" ht="10.5" customHeight="1">
      <c r="B1664" s="163"/>
      <c r="C1664" s="181" t="s">
        <v>1862</v>
      </c>
      <c r="D1664" s="181"/>
      <c r="E1664" s="164">
        <v>24</v>
      </c>
      <c r="F1664" s="165">
        <v>68</v>
      </c>
      <c r="G1664" s="165">
        <v>30</v>
      </c>
      <c r="H1664" s="165">
        <v>38</v>
      </c>
      <c r="I1664" s="162"/>
    </row>
    <row r="1665" spans="2:9" s="158" customFormat="1" ht="10.5" customHeight="1">
      <c r="B1665" s="163"/>
      <c r="C1665" s="181" t="s">
        <v>1863</v>
      </c>
      <c r="D1665" s="181"/>
      <c r="E1665" s="164"/>
      <c r="F1665" s="165"/>
      <c r="G1665" s="165"/>
      <c r="H1665" s="165"/>
      <c r="I1665" s="162"/>
    </row>
    <row r="1666" spans="2:9" s="158" customFormat="1" ht="10.5" customHeight="1">
      <c r="B1666" s="163"/>
      <c r="C1666" s="181" t="s">
        <v>1864</v>
      </c>
      <c r="D1666" s="181"/>
      <c r="E1666" s="164">
        <v>37</v>
      </c>
      <c r="F1666" s="165">
        <v>89</v>
      </c>
      <c r="G1666" s="165">
        <v>46</v>
      </c>
      <c r="H1666" s="165">
        <v>43</v>
      </c>
      <c r="I1666" s="162"/>
    </row>
    <row r="1667" spans="2:9" s="158" customFormat="1" ht="10.5" customHeight="1">
      <c r="B1667" s="163"/>
      <c r="C1667" s="181" t="s">
        <v>1865</v>
      </c>
      <c r="D1667" s="181"/>
      <c r="E1667" s="164">
        <v>7</v>
      </c>
      <c r="F1667" s="165">
        <v>19</v>
      </c>
      <c r="G1667" s="165">
        <v>9</v>
      </c>
      <c r="H1667" s="165">
        <v>10</v>
      </c>
      <c r="I1667" s="162"/>
    </row>
    <row r="1668" spans="2:9" s="158" customFormat="1" ht="10.5" customHeight="1">
      <c r="B1668" s="163"/>
      <c r="C1668" s="181" t="s">
        <v>1866</v>
      </c>
      <c r="D1668" s="181"/>
      <c r="E1668" s="164">
        <v>25</v>
      </c>
      <c r="F1668" s="165">
        <v>69</v>
      </c>
      <c r="G1668" s="165">
        <v>39</v>
      </c>
      <c r="H1668" s="165">
        <v>30</v>
      </c>
      <c r="I1668" s="162"/>
    </row>
    <row r="1669" spans="2:9" s="158" customFormat="1" ht="10.5" customHeight="1">
      <c r="B1669" s="163"/>
      <c r="C1669" s="181" t="s">
        <v>1867</v>
      </c>
      <c r="D1669" s="181"/>
      <c r="E1669" s="164">
        <v>14</v>
      </c>
      <c r="F1669" s="165">
        <v>55</v>
      </c>
      <c r="G1669" s="165">
        <v>28</v>
      </c>
      <c r="H1669" s="165">
        <v>27</v>
      </c>
      <c r="I1669" s="162"/>
    </row>
    <row r="1670" spans="2:9" s="158" customFormat="1" ht="10.5" customHeight="1">
      <c r="B1670" s="163"/>
      <c r="C1670" s="181" t="s">
        <v>1868</v>
      </c>
      <c r="D1670" s="181"/>
      <c r="E1670" s="164">
        <v>11</v>
      </c>
      <c r="F1670" s="165">
        <v>26</v>
      </c>
      <c r="G1670" s="165">
        <v>14</v>
      </c>
      <c r="H1670" s="165">
        <v>12</v>
      </c>
      <c r="I1670" s="162"/>
    </row>
    <row r="1671" spans="2:9" s="158" customFormat="1" ht="10.5" customHeight="1">
      <c r="B1671" s="163"/>
      <c r="C1671" s="181" t="s">
        <v>1869</v>
      </c>
      <c r="D1671" s="181"/>
      <c r="E1671" s="164">
        <v>3</v>
      </c>
      <c r="F1671" s="165">
        <v>4</v>
      </c>
      <c r="G1671" s="165">
        <v>3</v>
      </c>
      <c r="H1671" s="165">
        <v>1</v>
      </c>
      <c r="I1671" s="162"/>
    </row>
    <row r="1672" spans="2:9" s="158" customFormat="1" ht="10.5" customHeight="1">
      <c r="B1672" s="163"/>
      <c r="C1672" s="181" t="s">
        <v>1870</v>
      </c>
      <c r="D1672" s="181"/>
      <c r="E1672" s="164">
        <v>63</v>
      </c>
      <c r="F1672" s="165">
        <v>181</v>
      </c>
      <c r="G1672" s="165">
        <v>92</v>
      </c>
      <c r="H1672" s="165">
        <v>89</v>
      </c>
      <c r="I1672" s="162"/>
    </row>
    <row r="1673" spans="2:9" s="158" customFormat="1" ht="10.5" customHeight="1">
      <c r="B1673" s="163"/>
      <c r="C1673" s="181" t="s">
        <v>1871</v>
      </c>
      <c r="D1673" s="181"/>
      <c r="E1673" s="164">
        <v>139</v>
      </c>
      <c r="F1673" s="165">
        <v>306</v>
      </c>
      <c r="G1673" s="165">
        <v>142</v>
      </c>
      <c r="H1673" s="165">
        <v>164</v>
      </c>
      <c r="I1673" s="162"/>
    </row>
    <row r="1674" spans="2:9" s="158" customFormat="1" ht="10.5" customHeight="1">
      <c r="B1674" s="163"/>
      <c r="C1674" s="181" t="s">
        <v>1872</v>
      </c>
      <c r="D1674" s="181"/>
      <c r="E1674" s="164">
        <v>91</v>
      </c>
      <c r="F1674" s="165">
        <v>234</v>
      </c>
      <c r="G1674" s="165">
        <v>109</v>
      </c>
      <c r="H1674" s="165">
        <v>125</v>
      </c>
      <c r="I1674" s="162"/>
    </row>
    <row r="1675" spans="2:9" s="158" customFormat="1" ht="10.5" customHeight="1">
      <c r="B1675" s="163"/>
      <c r="C1675" s="181" t="s">
        <v>1873</v>
      </c>
      <c r="D1675" s="181"/>
      <c r="E1675" s="164">
        <v>53</v>
      </c>
      <c r="F1675" s="165">
        <v>135</v>
      </c>
      <c r="G1675" s="165">
        <v>64</v>
      </c>
      <c r="H1675" s="165">
        <v>71</v>
      </c>
      <c r="I1675" s="162"/>
    </row>
    <row r="1676" spans="2:9" s="158" customFormat="1" ht="10.5" customHeight="1">
      <c r="B1676" s="163"/>
      <c r="C1676" s="181" t="s">
        <v>1874</v>
      </c>
      <c r="D1676" s="181"/>
      <c r="E1676" s="164">
        <v>287</v>
      </c>
      <c r="F1676" s="165">
        <v>651</v>
      </c>
      <c r="G1676" s="165">
        <v>310</v>
      </c>
      <c r="H1676" s="165">
        <v>341</v>
      </c>
      <c r="I1676" s="162"/>
    </row>
    <row r="1677" spans="2:9" s="158" customFormat="1" ht="10.5" customHeight="1">
      <c r="B1677" s="163"/>
      <c r="C1677" s="181" t="s">
        <v>1875</v>
      </c>
      <c r="D1677" s="181"/>
      <c r="E1677" s="164">
        <v>108</v>
      </c>
      <c r="F1677" s="165">
        <v>247</v>
      </c>
      <c r="G1677" s="165">
        <v>131</v>
      </c>
      <c r="H1677" s="165">
        <v>116</v>
      </c>
      <c r="I1677" s="162"/>
    </row>
    <row r="1678" spans="2:9" s="158" customFormat="1" ht="10.5" customHeight="1">
      <c r="B1678" s="163"/>
      <c r="C1678" s="181" t="s">
        <v>1876</v>
      </c>
      <c r="D1678" s="181"/>
      <c r="E1678" s="164">
        <v>179</v>
      </c>
      <c r="F1678" s="165">
        <v>369</v>
      </c>
      <c r="G1678" s="165">
        <v>191</v>
      </c>
      <c r="H1678" s="165">
        <v>178</v>
      </c>
      <c r="I1678" s="162"/>
    </row>
    <row r="1679" spans="2:9" s="158" customFormat="1" ht="10.5" customHeight="1">
      <c r="B1679" s="163"/>
      <c r="C1679" s="181" t="s">
        <v>1877</v>
      </c>
      <c r="D1679" s="181"/>
      <c r="E1679" s="164">
        <v>58</v>
      </c>
      <c r="F1679" s="165">
        <v>123</v>
      </c>
      <c r="G1679" s="165">
        <v>57</v>
      </c>
      <c r="H1679" s="165">
        <v>66</v>
      </c>
      <c r="I1679" s="162"/>
    </row>
    <row r="1680" spans="2:9" s="158" customFormat="1" ht="10.5" customHeight="1">
      <c r="B1680" s="163"/>
      <c r="C1680" s="181" t="s">
        <v>1878</v>
      </c>
      <c r="D1680" s="181"/>
      <c r="E1680" s="164">
        <v>59</v>
      </c>
      <c r="F1680" s="165">
        <v>169</v>
      </c>
      <c r="G1680" s="165">
        <v>83</v>
      </c>
      <c r="H1680" s="165">
        <v>86</v>
      </c>
      <c r="I1680" s="162"/>
    </row>
    <row r="1681" spans="2:9" s="158" customFormat="1" ht="10.5" customHeight="1">
      <c r="B1681" s="163"/>
      <c r="C1681" s="181" t="s">
        <v>1879</v>
      </c>
      <c r="D1681" s="181"/>
      <c r="E1681" s="164">
        <v>113</v>
      </c>
      <c r="F1681" s="165">
        <v>338</v>
      </c>
      <c r="G1681" s="165">
        <v>144</v>
      </c>
      <c r="H1681" s="165">
        <v>194</v>
      </c>
      <c r="I1681" s="162"/>
    </row>
    <row r="1682" spans="2:9" s="158" customFormat="1" ht="10.5" customHeight="1">
      <c r="B1682" s="163"/>
      <c r="C1682" s="181" t="s">
        <v>1880</v>
      </c>
      <c r="D1682" s="181"/>
      <c r="E1682" s="164">
        <v>261</v>
      </c>
      <c r="F1682" s="165">
        <v>589</v>
      </c>
      <c r="G1682" s="165">
        <v>283</v>
      </c>
      <c r="H1682" s="165">
        <v>306</v>
      </c>
      <c r="I1682" s="162"/>
    </row>
    <row r="1683" spans="2:9" s="158" customFormat="1" ht="10.5" customHeight="1">
      <c r="B1683" s="163"/>
      <c r="C1683" s="181" t="s">
        <v>1881</v>
      </c>
      <c r="D1683" s="181"/>
      <c r="E1683" s="164">
        <v>24</v>
      </c>
      <c r="F1683" s="165">
        <v>60</v>
      </c>
      <c r="G1683" s="165">
        <v>31</v>
      </c>
      <c r="H1683" s="165">
        <v>29</v>
      </c>
      <c r="I1683" s="162"/>
    </row>
    <row r="1684" spans="2:9" s="158" customFormat="1" ht="10.5" customHeight="1">
      <c r="B1684" s="163"/>
      <c r="C1684" s="181" t="s">
        <v>1882</v>
      </c>
      <c r="D1684" s="181"/>
      <c r="E1684" s="164">
        <v>17</v>
      </c>
      <c r="F1684" s="165">
        <v>22</v>
      </c>
      <c r="G1684" s="165">
        <v>15</v>
      </c>
      <c r="H1684" s="165">
        <v>7</v>
      </c>
      <c r="I1684" s="162"/>
    </row>
    <row r="1685" spans="2:9" s="158" customFormat="1" ht="10.5" customHeight="1">
      <c r="B1685" s="163"/>
      <c r="C1685" s="181" t="s">
        <v>1883</v>
      </c>
      <c r="D1685" s="181"/>
      <c r="E1685" s="164">
        <v>8</v>
      </c>
      <c r="F1685" s="165">
        <v>17</v>
      </c>
      <c r="G1685" s="165">
        <v>11</v>
      </c>
      <c r="H1685" s="165">
        <v>6</v>
      </c>
      <c r="I1685" s="162"/>
    </row>
    <row r="1686" spans="2:9" s="158" customFormat="1" ht="10.5" customHeight="1">
      <c r="B1686" s="163"/>
      <c r="C1686" s="181" t="s">
        <v>1884</v>
      </c>
      <c r="D1686" s="181"/>
      <c r="E1686" s="164">
        <v>46</v>
      </c>
      <c r="F1686" s="165">
        <v>133</v>
      </c>
      <c r="G1686" s="165">
        <v>57</v>
      </c>
      <c r="H1686" s="165">
        <v>76</v>
      </c>
      <c r="I1686" s="162"/>
    </row>
    <row r="1687" spans="2:9" s="158" customFormat="1" ht="10.5" customHeight="1">
      <c r="B1687" s="163"/>
      <c r="C1687" s="181" t="s">
        <v>1885</v>
      </c>
      <c r="D1687" s="181"/>
      <c r="E1687" s="164">
        <v>72</v>
      </c>
      <c r="F1687" s="165">
        <v>169</v>
      </c>
      <c r="G1687" s="165">
        <v>88</v>
      </c>
      <c r="H1687" s="165">
        <v>81</v>
      </c>
      <c r="I1687" s="162"/>
    </row>
    <row r="1688" spans="2:9" s="158" customFormat="1" ht="10.5" customHeight="1">
      <c r="B1688" s="163"/>
      <c r="C1688" s="181" t="s">
        <v>1886</v>
      </c>
      <c r="D1688" s="181"/>
      <c r="E1688" s="164">
        <v>103</v>
      </c>
      <c r="F1688" s="165">
        <v>276</v>
      </c>
      <c r="G1688" s="165">
        <v>142</v>
      </c>
      <c r="H1688" s="165">
        <v>134</v>
      </c>
      <c r="I1688" s="162"/>
    </row>
    <row r="1689" spans="2:9" s="158" customFormat="1" ht="10.5" customHeight="1">
      <c r="B1689" s="163"/>
      <c r="C1689" s="181" t="s">
        <v>1887</v>
      </c>
      <c r="D1689" s="181"/>
      <c r="E1689" s="164">
        <v>3</v>
      </c>
      <c r="F1689" s="165">
        <v>6</v>
      </c>
      <c r="G1689" s="165">
        <v>3</v>
      </c>
      <c r="H1689" s="165">
        <v>3</v>
      </c>
      <c r="I1689" s="162"/>
    </row>
    <row r="1690" spans="2:9" s="158" customFormat="1" ht="10.5" customHeight="1">
      <c r="B1690" s="163"/>
      <c r="C1690" s="181" t="s">
        <v>1888</v>
      </c>
      <c r="D1690" s="181"/>
      <c r="E1690" s="164"/>
      <c r="F1690" s="165"/>
      <c r="G1690" s="165"/>
      <c r="H1690" s="165"/>
      <c r="I1690" s="162"/>
    </row>
    <row r="1691" spans="2:9" s="158" customFormat="1" ht="10.5" customHeight="1">
      <c r="B1691" s="163"/>
      <c r="C1691" s="181" t="s">
        <v>1889</v>
      </c>
      <c r="D1691" s="181"/>
      <c r="E1691" s="164">
        <v>12</v>
      </c>
      <c r="F1691" s="165">
        <v>31</v>
      </c>
      <c r="G1691" s="165">
        <v>13</v>
      </c>
      <c r="H1691" s="165">
        <v>18</v>
      </c>
      <c r="I1691" s="162"/>
    </row>
    <row r="1692" spans="2:9" s="158" customFormat="1" ht="10.5" customHeight="1">
      <c r="B1692" s="163"/>
      <c r="C1692" s="181" t="s">
        <v>1890</v>
      </c>
      <c r="D1692" s="181"/>
      <c r="E1692" s="164"/>
      <c r="F1692" s="165"/>
      <c r="G1692" s="165"/>
      <c r="H1692" s="165"/>
      <c r="I1692" s="162"/>
    </row>
    <row r="1693" spans="2:9" s="158" customFormat="1" ht="10.5" customHeight="1">
      <c r="B1693" s="163"/>
      <c r="C1693" s="181" t="s">
        <v>1891</v>
      </c>
      <c r="D1693" s="181"/>
      <c r="E1693" s="164">
        <v>23</v>
      </c>
      <c r="F1693" s="165">
        <v>61</v>
      </c>
      <c r="G1693" s="165">
        <v>30</v>
      </c>
      <c r="H1693" s="165">
        <v>31</v>
      </c>
      <c r="I1693" s="162"/>
    </row>
    <row r="1694" spans="2:9" s="158" customFormat="1" ht="10.5" customHeight="1">
      <c r="B1694" s="163"/>
      <c r="C1694" s="181" t="s">
        <v>1892</v>
      </c>
      <c r="D1694" s="181"/>
      <c r="E1694" s="164">
        <v>10</v>
      </c>
      <c r="F1694" s="165">
        <v>22</v>
      </c>
      <c r="G1694" s="165">
        <v>11</v>
      </c>
      <c r="H1694" s="165">
        <v>11</v>
      </c>
      <c r="I1694" s="162"/>
    </row>
    <row r="1695" spans="2:9" s="158" customFormat="1" ht="10.5" customHeight="1">
      <c r="B1695" s="163"/>
      <c r="C1695" s="181" t="s">
        <v>1893</v>
      </c>
      <c r="D1695" s="181"/>
      <c r="E1695" s="164">
        <v>4</v>
      </c>
      <c r="F1695" s="165">
        <v>18</v>
      </c>
      <c r="G1695" s="165">
        <v>11</v>
      </c>
      <c r="H1695" s="165">
        <v>7</v>
      </c>
      <c r="I1695" s="162"/>
    </row>
    <row r="1696" spans="2:9" s="158" customFormat="1" ht="10.5" customHeight="1">
      <c r="B1696" s="163"/>
      <c r="C1696" s="181" t="s">
        <v>1894</v>
      </c>
      <c r="D1696" s="181"/>
      <c r="E1696" s="164">
        <v>16</v>
      </c>
      <c r="F1696" s="165">
        <v>38</v>
      </c>
      <c r="G1696" s="165">
        <v>16</v>
      </c>
      <c r="H1696" s="165">
        <v>22</v>
      </c>
      <c r="I1696" s="162"/>
    </row>
    <row r="1697" spans="2:9" s="158" customFormat="1" ht="10.5" customHeight="1">
      <c r="B1697" s="163"/>
      <c r="C1697" s="181" t="s">
        <v>1895</v>
      </c>
      <c r="D1697" s="181"/>
      <c r="E1697" s="164">
        <v>51</v>
      </c>
      <c r="F1697" s="165">
        <v>107</v>
      </c>
      <c r="G1697" s="165">
        <v>46</v>
      </c>
      <c r="H1697" s="165">
        <v>61</v>
      </c>
      <c r="I1697" s="162"/>
    </row>
    <row r="1698" spans="2:9" s="158" customFormat="1" ht="10.5" customHeight="1">
      <c r="B1698" s="163"/>
      <c r="C1698" s="181" t="s">
        <v>1896</v>
      </c>
      <c r="D1698" s="181"/>
      <c r="E1698" s="164">
        <v>160</v>
      </c>
      <c r="F1698" s="165">
        <v>359</v>
      </c>
      <c r="G1698" s="165">
        <v>185</v>
      </c>
      <c r="H1698" s="165">
        <v>174</v>
      </c>
      <c r="I1698" s="162"/>
    </row>
    <row r="1699" spans="2:9" s="158" customFormat="1" ht="10.5" customHeight="1">
      <c r="B1699" s="163"/>
      <c r="C1699" s="181" t="s">
        <v>1897</v>
      </c>
      <c r="D1699" s="181"/>
      <c r="E1699" s="164">
        <v>117</v>
      </c>
      <c r="F1699" s="165">
        <v>278</v>
      </c>
      <c r="G1699" s="165">
        <v>150</v>
      </c>
      <c r="H1699" s="165">
        <v>128</v>
      </c>
      <c r="I1699" s="162"/>
    </row>
    <row r="1700" spans="2:9" s="158" customFormat="1" ht="10.5" customHeight="1">
      <c r="B1700" s="163"/>
      <c r="C1700" s="181" t="s">
        <v>1898</v>
      </c>
      <c r="D1700" s="181"/>
      <c r="E1700" s="164">
        <v>140</v>
      </c>
      <c r="F1700" s="165">
        <v>300</v>
      </c>
      <c r="G1700" s="165">
        <v>144</v>
      </c>
      <c r="H1700" s="165">
        <v>156</v>
      </c>
      <c r="I1700" s="162"/>
    </row>
    <row r="1701" spans="2:9" s="158" customFormat="1" ht="10.5" customHeight="1">
      <c r="B1701" s="163"/>
      <c r="C1701" s="181" t="s">
        <v>1899</v>
      </c>
      <c r="D1701" s="181"/>
      <c r="E1701" s="164">
        <v>128</v>
      </c>
      <c r="F1701" s="165">
        <v>288</v>
      </c>
      <c r="G1701" s="165">
        <v>144</v>
      </c>
      <c r="H1701" s="165">
        <v>144</v>
      </c>
      <c r="I1701" s="162"/>
    </row>
    <row r="1702" spans="2:9" s="158" customFormat="1" ht="10.5" customHeight="1">
      <c r="B1702" s="163"/>
      <c r="C1702" s="181" t="s">
        <v>1900</v>
      </c>
      <c r="D1702" s="181"/>
      <c r="E1702" s="164">
        <v>64</v>
      </c>
      <c r="F1702" s="165">
        <v>149</v>
      </c>
      <c r="G1702" s="165">
        <v>76</v>
      </c>
      <c r="H1702" s="165">
        <v>73</v>
      </c>
      <c r="I1702" s="162"/>
    </row>
    <row r="1703" spans="2:9" s="158" customFormat="1" ht="10.5" customHeight="1">
      <c r="B1703" s="163"/>
      <c r="C1703" s="181" t="s">
        <v>1901</v>
      </c>
      <c r="D1703" s="181"/>
      <c r="E1703" s="164">
        <v>98</v>
      </c>
      <c r="F1703" s="165">
        <v>236</v>
      </c>
      <c r="G1703" s="165">
        <v>122</v>
      </c>
      <c r="H1703" s="165">
        <v>114</v>
      </c>
      <c r="I1703" s="162"/>
    </row>
    <row r="1704" spans="2:9" s="158" customFormat="1" ht="10.5" customHeight="1">
      <c r="B1704" s="163"/>
      <c r="C1704" s="181" t="s">
        <v>1902</v>
      </c>
      <c r="D1704" s="181"/>
      <c r="E1704" s="164">
        <v>71</v>
      </c>
      <c r="F1704" s="165">
        <v>161</v>
      </c>
      <c r="G1704" s="165">
        <v>78</v>
      </c>
      <c r="H1704" s="165">
        <v>83</v>
      </c>
      <c r="I1704" s="162"/>
    </row>
    <row r="1705" spans="2:9" s="158" customFormat="1" ht="10.5" customHeight="1">
      <c r="B1705" s="163"/>
      <c r="C1705" s="181" t="s">
        <v>1903</v>
      </c>
      <c r="D1705" s="181"/>
      <c r="E1705" s="164">
        <v>50</v>
      </c>
      <c r="F1705" s="165">
        <v>134</v>
      </c>
      <c r="G1705" s="165">
        <v>66</v>
      </c>
      <c r="H1705" s="165">
        <v>68</v>
      </c>
      <c r="I1705" s="162"/>
    </row>
    <row r="1706" spans="2:9" s="158" customFormat="1" ht="10.5" customHeight="1">
      <c r="B1706" s="163"/>
      <c r="C1706" s="181" t="s">
        <v>1904</v>
      </c>
      <c r="D1706" s="181"/>
      <c r="E1706" s="164">
        <v>114</v>
      </c>
      <c r="F1706" s="165">
        <v>240</v>
      </c>
      <c r="G1706" s="165">
        <v>124</v>
      </c>
      <c r="H1706" s="165">
        <v>116</v>
      </c>
      <c r="I1706" s="162"/>
    </row>
    <row r="1707" spans="2:9" s="158" customFormat="1" ht="10.5" customHeight="1">
      <c r="B1707" s="163"/>
      <c r="C1707" s="181" t="s">
        <v>1905</v>
      </c>
      <c r="D1707" s="181"/>
      <c r="E1707" s="164">
        <v>147</v>
      </c>
      <c r="F1707" s="165">
        <v>341</v>
      </c>
      <c r="G1707" s="165">
        <v>169</v>
      </c>
      <c r="H1707" s="165">
        <v>172</v>
      </c>
      <c r="I1707" s="162"/>
    </row>
    <row r="1708" spans="2:9" s="158" customFormat="1" ht="10.5" customHeight="1">
      <c r="B1708" s="163"/>
      <c r="C1708" s="181"/>
      <c r="D1708" s="181"/>
      <c r="E1708" s="164"/>
      <c r="F1708" s="165"/>
      <c r="G1708" s="165"/>
      <c r="H1708" s="165"/>
      <c r="I1708" s="162"/>
    </row>
    <row r="1709" spans="2:9" s="158" customFormat="1" ht="10.5" customHeight="1">
      <c r="B1709" s="169"/>
      <c r="C1709" s="182"/>
      <c r="D1709" s="182"/>
      <c r="E1709" s="178"/>
      <c r="F1709" s="179"/>
      <c r="G1709" s="179"/>
      <c r="H1709" s="179"/>
      <c r="I1709" s="162"/>
    </row>
    <row r="1710" spans="2:9" s="158" customFormat="1" ht="10.5" customHeight="1">
      <c r="B1710" s="163"/>
      <c r="C1710" s="181" t="s">
        <v>1906</v>
      </c>
      <c r="D1710" s="186"/>
      <c r="E1710" s="167">
        <f>SUM(E1711,E1743,E1760,E1781,E1791,E1804,E1823)</f>
        <v>5274</v>
      </c>
      <c r="F1710" s="167">
        <f>SUM(F1711,F1743,F1760,F1781,F1791,F1804,F1823)</f>
        <v>13007</v>
      </c>
      <c r="G1710" s="167">
        <f>SUM(G1711,G1743,G1760,G1781,G1791,G1804,G1823)</f>
        <v>6285</v>
      </c>
      <c r="H1710" s="167">
        <f>SUM(H1711,H1743,H1760,H1781,H1791,H1804,H1823)</f>
        <v>6722</v>
      </c>
      <c r="I1710" s="162"/>
    </row>
    <row r="1711" spans="2:9" s="158" customFormat="1" ht="10.5" customHeight="1">
      <c r="B1711" s="163"/>
      <c r="C1711" s="181" t="s">
        <v>193</v>
      </c>
      <c r="D1711" s="186"/>
      <c r="E1711" s="167">
        <f>SUM(E1712:E1741)</f>
        <v>1608</v>
      </c>
      <c r="F1711" s="167">
        <f>SUM(F1712:F1741)</f>
        <v>3978</v>
      </c>
      <c r="G1711" s="167">
        <f>SUM(G1712:G1741)</f>
        <v>1974</v>
      </c>
      <c r="H1711" s="167">
        <f>SUM(H1712:H1741)</f>
        <v>2004</v>
      </c>
      <c r="I1711" s="162"/>
    </row>
    <row r="1712" spans="2:9" s="158" customFormat="1" ht="10.5" customHeight="1">
      <c r="B1712" s="163"/>
      <c r="C1712" s="181" t="s">
        <v>1907</v>
      </c>
      <c r="D1712" s="186"/>
      <c r="E1712" s="165">
        <v>3</v>
      </c>
      <c r="F1712" s="165">
        <v>10</v>
      </c>
      <c r="G1712" s="165">
        <v>6</v>
      </c>
      <c r="H1712" s="165">
        <v>4</v>
      </c>
      <c r="I1712" s="162"/>
    </row>
    <row r="1713" spans="2:9" s="158" customFormat="1" ht="10.5" customHeight="1">
      <c r="B1713" s="163"/>
      <c r="C1713" s="181" t="s">
        <v>1908</v>
      </c>
      <c r="D1713" s="186"/>
      <c r="E1713" s="165">
        <v>60</v>
      </c>
      <c r="F1713" s="165">
        <v>169</v>
      </c>
      <c r="G1713" s="165">
        <v>79</v>
      </c>
      <c r="H1713" s="165">
        <v>90</v>
      </c>
      <c r="I1713" s="162"/>
    </row>
    <row r="1714" spans="2:9" s="158" customFormat="1" ht="10.5" customHeight="1">
      <c r="B1714" s="163"/>
      <c r="C1714" s="181" t="s">
        <v>1909</v>
      </c>
      <c r="D1714" s="186"/>
      <c r="E1714" s="165">
        <v>36</v>
      </c>
      <c r="F1714" s="165">
        <v>84</v>
      </c>
      <c r="G1714" s="165">
        <v>35</v>
      </c>
      <c r="H1714" s="165">
        <v>49</v>
      </c>
      <c r="I1714" s="162"/>
    </row>
    <row r="1715" spans="2:9" s="158" customFormat="1" ht="10.5" customHeight="1">
      <c r="B1715" s="163"/>
      <c r="C1715" s="181" t="s">
        <v>1910</v>
      </c>
      <c r="D1715" s="186"/>
      <c r="E1715" s="165">
        <v>191</v>
      </c>
      <c r="F1715" s="165">
        <v>475</v>
      </c>
      <c r="G1715" s="165">
        <v>227</v>
      </c>
      <c r="H1715" s="165">
        <v>248</v>
      </c>
      <c r="I1715" s="162"/>
    </row>
    <row r="1716" spans="2:9" s="158" customFormat="1" ht="10.5" customHeight="1">
      <c r="B1716" s="163"/>
      <c r="C1716" s="181" t="s">
        <v>1911</v>
      </c>
      <c r="D1716" s="186"/>
      <c r="E1716" s="165">
        <v>79</v>
      </c>
      <c r="F1716" s="165">
        <v>206</v>
      </c>
      <c r="G1716" s="165">
        <v>98</v>
      </c>
      <c r="H1716" s="165">
        <v>108</v>
      </c>
      <c r="I1716" s="162"/>
    </row>
    <row r="1717" spans="2:9" s="158" customFormat="1" ht="10.5" customHeight="1">
      <c r="B1717" s="163"/>
      <c r="C1717" s="181" t="s">
        <v>1912</v>
      </c>
      <c r="D1717" s="186"/>
      <c r="E1717" s="165">
        <v>66</v>
      </c>
      <c r="F1717" s="165">
        <v>167</v>
      </c>
      <c r="G1717" s="165">
        <v>81</v>
      </c>
      <c r="H1717" s="165">
        <v>86</v>
      </c>
      <c r="I1717" s="162"/>
    </row>
    <row r="1718" spans="2:9" s="158" customFormat="1" ht="10.5" customHeight="1">
      <c r="B1718" s="163"/>
      <c r="C1718" s="181" t="s">
        <v>1913</v>
      </c>
      <c r="D1718" s="186"/>
      <c r="E1718" s="165">
        <v>114</v>
      </c>
      <c r="F1718" s="165">
        <v>251</v>
      </c>
      <c r="G1718" s="165">
        <v>137</v>
      </c>
      <c r="H1718" s="165">
        <v>114</v>
      </c>
      <c r="I1718" s="162"/>
    </row>
    <row r="1719" spans="2:9" s="158" customFormat="1" ht="10.5" customHeight="1">
      <c r="B1719" s="163"/>
      <c r="C1719" s="181" t="s">
        <v>1914</v>
      </c>
      <c r="D1719" s="181"/>
      <c r="E1719" s="164">
        <v>69</v>
      </c>
      <c r="F1719" s="165">
        <v>175</v>
      </c>
      <c r="G1719" s="165">
        <v>86</v>
      </c>
      <c r="H1719" s="165">
        <v>89</v>
      </c>
      <c r="I1719" s="162"/>
    </row>
    <row r="1720" spans="2:9" s="158" customFormat="1" ht="10.5" customHeight="1">
      <c r="B1720" s="163"/>
      <c r="C1720" s="181" t="s">
        <v>1915</v>
      </c>
      <c r="D1720" s="181"/>
      <c r="E1720" s="164">
        <v>52</v>
      </c>
      <c r="F1720" s="165">
        <v>132</v>
      </c>
      <c r="G1720" s="165">
        <v>64</v>
      </c>
      <c r="H1720" s="165">
        <v>68</v>
      </c>
      <c r="I1720" s="162"/>
    </row>
    <row r="1721" spans="2:9" s="158" customFormat="1" ht="10.5" customHeight="1">
      <c r="B1721" s="163"/>
      <c r="C1721" s="181" t="s">
        <v>1916</v>
      </c>
      <c r="D1721" s="181"/>
      <c r="E1721" s="164">
        <v>9</v>
      </c>
      <c r="F1721" s="165">
        <v>22</v>
      </c>
      <c r="G1721" s="165">
        <v>8</v>
      </c>
      <c r="H1721" s="165">
        <v>14</v>
      </c>
      <c r="I1721" s="162"/>
    </row>
    <row r="1722" spans="2:9" s="158" customFormat="1" ht="10.5" customHeight="1">
      <c r="B1722" s="163"/>
      <c r="C1722" s="181" t="s">
        <v>1917</v>
      </c>
      <c r="D1722" s="181"/>
      <c r="E1722" s="164">
        <v>38</v>
      </c>
      <c r="F1722" s="165">
        <v>116</v>
      </c>
      <c r="G1722" s="165">
        <v>55</v>
      </c>
      <c r="H1722" s="165">
        <v>61</v>
      </c>
      <c r="I1722" s="162"/>
    </row>
    <row r="1723" spans="2:9" s="158" customFormat="1" ht="10.5" customHeight="1">
      <c r="B1723" s="163"/>
      <c r="C1723" s="181" t="s">
        <v>1918</v>
      </c>
      <c r="D1723" s="181"/>
      <c r="E1723" s="164">
        <v>13</v>
      </c>
      <c r="F1723" s="165">
        <v>24</v>
      </c>
      <c r="G1723" s="165">
        <v>13</v>
      </c>
      <c r="H1723" s="165">
        <v>11</v>
      </c>
      <c r="I1723" s="162"/>
    </row>
    <row r="1724" spans="2:9" s="158" customFormat="1" ht="10.5" customHeight="1">
      <c r="B1724" s="163"/>
      <c r="C1724" s="181" t="s">
        <v>1919</v>
      </c>
      <c r="D1724" s="181"/>
      <c r="E1724" s="164">
        <v>72</v>
      </c>
      <c r="F1724" s="165">
        <v>191</v>
      </c>
      <c r="G1724" s="165">
        <v>98</v>
      </c>
      <c r="H1724" s="165">
        <v>93</v>
      </c>
      <c r="I1724" s="162"/>
    </row>
    <row r="1725" spans="2:9" s="158" customFormat="1" ht="10.5" customHeight="1">
      <c r="B1725" s="163"/>
      <c r="C1725" s="181" t="s">
        <v>1920</v>
      </c>
      <c r="D1725" s="181"/>
      <c r="E1725" s="164">
        <v>21</v>
      </c>
      <c r="F1725" s="165">
        <v>61</v>
      </c>
      <c r="G1725" s="165">
        <v>30</v>
      </c>
      <c r="H1725" s="165">
        <v>31</v>
      </c>
      <c r="I1725" s="162"/>
    </row>
    <row r="1726" spans="2:9" s="158" customFormat="1" ht="10.5" customHeight="1">
      <c r="B1726" s="163"/>
      <c r="C1726" s="181" t="s">
        <v>1921</v>
      </c>
      <c r="D1726" s="181"/>
      <c r="E1726" s="164">
        <v>47</v>
      </c>
      <c r="F1726" s="165">
        <v>122</v>
      </c>
      <c r="G1726" s="165">
        <v>60</v>
      </c>
      <c r="H1726" s="165">
        <v>62</v>
      </c>
      <c r="I1726" s="162"/>
    </row>
    <row r="1727" spans="2:9" s="158" customFormat="1" ht="10.5" customHeight="1">
      <c r="B1727" s="163"/>
      <c r="C1727" s="181" t="s">
        <v>1922</v>
      </c>
      <c r="D1727" s="181"/>
      <c r="E1727" s="164">
        <v>103</v>
      </c>
      <c r="F1727" s="165">
        <v>230</v>
      </c>
      <c r="G1727" s="165">
        <v>110</v>
      </c>
      <c r="H1727" s="165">
        <v>120</v>
      </c>
      <c r="I1727" s="162"/>
    </row>
    <row r="1728" spans="2:9" s="158" customFormat="1" ht="10.5" customHeight="1">
      <c r="B1728" s="163"/>
      <c r="C1728" s="181" t="s">
        <v>1923</v>
      </c>
      <c r="D1728" s="181"/>
      <c r="E1728" s="164">
        <v>35</v>
      </c>
      <c r="F1728" s="165">
        <v>100</v>
      </c>
      <c r="G1728" s="165">
        <v>47</v>
      </c>
      <c r="H1728" s="165">
        <v>53</v>
      </c>
      <c r="I1728" s="162"/>
    </row>
    <row r="1729" spans="2:9" s="158" customFormat="1" ht="10.5" customHeight="1">
      <c r="B1729" s="163"/>
      <c r="C1729" s="181" t="s">
        <v>1924</v>
      </c>
      <c r="D1729" s="181"/>
      <c r="E1729" s="164">
        <v>125</v>
      </c>
      <c r="F1729" s="165">
        <v>318</v>
      </c>
      <c r="G1729" s="165">
        <v>162</v>
      </c>
      <c r="H1729" s="165">
        <v>156</v>
      </c>
      <c r="I1729" s="162"/>
    </row>
    <row r="1730" spans="2:9" s="158" customFormat="1" ht="10.5" customHeight="1">
      <c r="B1730" s="163"/>
      <c r="C1730" s="181" t="s">
        <v>1925</v>
      </c>
      <c r="D1730" s="181"/>
      <c r="E1730" s="164">
        <v>5</v>
      </c>
      <c r="F1730" s="165">
        <v>14</v>
      </c>
      <c r="G1730" s="165">
        <v>7</v>
      </c>
      <c r="H1730" s="165">
        <v>7</v>
      </c>
      <c r="I1730" s="162"/>
    </row>
    <row r="1731" spans="2:9" s="158" customFormat="1" ht="10.5" customHeight="1">
      <c r="B1731" s="163"/>
      <c r="C1731" s="181" t="s">
        <v>1926</v>
      </c>
      <c r="D1731" s="181"/>
      <c r="E1731" s="164">
        <v>8</v>
      </c>
      <c r="F1731" s="165">
        <v>21</v>
      </c>
      <c r="G1731" s="165">
        <v>10</v>
      </c>
      <c r="H1731" s="165">
        <v>11</v>
      </c>
      <c r="I1731" s="162"/>
    </row>
    <row r="1732" spans="2:9" s="158" customFormat="1" ht="10.5" customHeight="1">
      <c r="B1732" s="163"/>
      <c r="C1732" s="181" t="s">
        <v>1927</v>
      </c>
      <c r="D1732" s="181"/>
      <c r="E1732" s="164">
        <v>7</v>
      </c>
      <c r="F1732" s="165">
        <v>21</v>
      </c>
      <c r="G1732" s="165">
        <v>10</v>
      </c>
      <c r="H1732" s="165">
        <v>11</v>
      </c>
      <c r="I1732" s="162"/>
    </row>
    <row r="1733" spans="2:9" s="158" customFormat="1" ht="10.5" customHeight="1">
      <c r="B1733" s="163"/>
      <c r="C1733" s="181" t="s">
        <v>1928</v>
      </c>
      <c r="D1733" s="181"/>
      <c r="E1733" s="164">
        <v>6</v>
      </c>
      <c r="F1733" s="165">
        <v>13</v>
      </c>
      <c r="G1733" s="165">
        <v>7</v>
      </c>
      <c r="H1733" s="165">
        <v>6</v>
      </c>
      <c r="I1733" s="162"/>
    </row>
    <row r="1734" spans="2:9" s="158" customFormat="1" ht="10.5" customHeight="1">
      <c r="B1734" s="163"/>
      <c r="C1734" s="181" t="s">
        <v>1929</v>
      </c>
      <c r="D1734" s="181"/>
      <c r="E1734" s="164"/>
      <c r="F1734" s="165"/>
      <c r="G1734" s="165"/>
      <c r="H1734" s="165"/>
      <c r="I1734" s="162"/>
    </row>
    <row r="1735" spans="2:9" s="158" customFormat="1" ht="10.5" customHeight="1">
      <c r="B1735" s="163"/>
      <c r="C1735" s="181" t="s">
        <v>1930</v>
      </c>
      <c r="D1735" s="181"/>
      <c r="E1735" s="164">
        <v>17</v>
      </c>
      <c r="F1735" s="165">
        <v>46</v>
      </c>
      <c r="G1735" s="165">
        <v>26</v>
      </c>
      <c r="H1735" s="165">
        <v>20</v>
      </c>
      <c r="I1735" s="162"/>
    </row>
    <row r="1736" spans="2:9" s="158" customFormat="1" ht="10.5" customHeight="1">
      <c r="B1736" s="163"/>
      <c r="C1736" s="181" t="s">
        <v>1931</v>
      </c>
      <c r="D1736" s="181"/>
      <c r="E1736" s="164"/>
      <c r="F1736" s="165"/>
      <c r="G1736" s="165"/>
      <c r="H1736" s="165"/>
      <c r="I1736" s="162"/>
    </row>
    <row r="1737" spans="2:9" s="158" customFormat="1" ht="10.5" customHeight="1">
      <c r="B1737" s="163"/>
      <c r="C1737" s="181" t="s">
        <v>1932</v>
      </c>
      <c r="D1737" s="181"/>
      <c r="E1737" s="164">
        <v>177</v>
      </c>
      <c r="F1737" s="165">
        <v>438</v>
      </c>
      <c r="G1737" s="165">
        <v>219</v>
      </c>
      <c r="H1737" s="165">
        <v>219</v>
      </c>
      <c r="I1737" s="162"/>
    </row>
    <row r="1738" spans="2:9" s="158" customFormat="1" ht="10.5" customHeight="1">
      <c r="B1738" s="163"/>
      <c r="C1738" s="181" t="s">
        <v>1933</v>
      </c>
      <c r="D1738" s="181"/>
      <c r="E1738" s="164">
        <v>70</v>
      </c>
      <c r="F1738" s="165">
        <v>161</v>
      </c>
      <c r="G1738" s="165">
        <v>76</v>
      </c>
      <c r="H1738" s="165">
        <v>85</v>
      </c>
      <c r="I1738" s="162"/>
    </row>
    <row r="1739" spans="2:9" s="158" customFormat="1" ht="10.5" customHeight="1">
      <c r="B1739" s="163"/>
      <c r="C1739" s="181" t="s">
        <v>1934</v>
      </c>
      <c r="D1739" s="181"/>
      <c r="E1739" s="164">
        <v>59</v>
      </c>
      <c r="F1739" s="165">
        <v>119</v>
      </c>
      <c r="G1739" s="165">
        <v>59</v>
      </c>
      <c r="H1739" s="165">
        <v>60</v>
      </c>
      <c r="I1739" s="162"/>
    </row>
    <row r="1740" spans="2:9" s="158" customFormat="1" ht="10.5" customHeight="1">
      <c r="B1740" s="163"/>
      <c r="C1740" s="181" t="s">
        <v>1935</v>
      </c>
      <c r="D1740" s="181"/>
      <c r="E1740" s="164">
        <v>100</v>
      </c>
      <c r="F1740" s="165">
        <v>244</v>
      </c>
      <c r="G1740" s="165">
        <v>131</v>
      </c>
      <c r="H1740" s="165">
        <v>113</v>
      </c>
      <c r="I1740" s="162"/>
    </row>
    <row r="1741" spans="2:9" s="158" customFormat="1" ht="10.5" customHeight="1">
      <c r="B1741" s="163"/>
      <c r="C1741" s="181" t="s">
        <v>1936</v>
      </c>
      <c r="D1741" s="181"/>
      <c r="E1741" s="164">
        <v>26</v>
      </c>
      <c r="F1741" s="165">
        <v>48</v>
      </c>
      <c r="G1741" s="165">
        <v>33</v>
      </c>
      <c r="H1741" s="165">
        <v>15</v>
      </c>
      <c r="I1741" s="162"/>
    </row>
    <row r="1742" spans="2:9" s="158" customFormat="1" ht="10.5" customHeight="1">
      <c r="B1742" s="163"/>
      <c r="C1742" s="181"/>
      <c r="D1742" s="181"/>
      <c r="E1742" s="166"/>
      <c r="F1742" s="167"/>
      <c r="G1742" s="167"/>
      <c r="H1742" s="167"/>
      <c r="I1742" s="162"/>
    </row>
    <row r="1743" spans="2:9" s="158" customFormat="1" ht="10.5" customHeight="1">
      <c r="B1743" s="163"/>
      <c r="C1743" s="181" t="s">
        <v>194</v>
      </c>
      <c r="D1743" s="181"/>
      <c r="E1743" s="166">
        <f>SUM(E1744:E1758)</f>
        <v>625</v>
      </c>
      <c r="F1743" s="167">
        <f>SUM(F1744:F1758)</f>
        <v>1487</v>
      </c>
      <c r="G1743" s="167">
        <f>SUM(G1744:G1758)</f>
        <v>702</v>
      </c>
      <c r="H1743" s="167">
        <f>SUM(H1744:H1758)</f>
        <v>785</v>
      </c>
      <c r="I1743" s="162"/>
    </row>
    <row r="1744" spans="2:9" s="158" customFormat="1" ht="10.5" customHeight="1">
      <c r="B1744" s="163"/>
      <c r="C1744" s="181" t="s">
        <v>1937</v>
      </c>
      <c r="D1744" s="181"/>
      <c r="E1744" s="164">
        <v>48</v>
      </c>
      <c r="F1744" s="165">
        <v>92</v>
      </c>
      <c r="G1744" s="165">
        <v>40</v>
      </c>
      <c r="H1744" s="165">
        <v>52</v>
      </c>
      <c r="I1744" s="162"/>
    </row>
    <row r="1745" spans="2:9" s="158" customFormat="1" ht="10.5" customHeight="1">
      <c r="B1745" s="163"/>
      <c r="C1745" s="181" t="s">
        <v>1938</v>
      </c>
      <c r="D1745" s="181"/>
      <c r="E1745" s="164"/>
      <c r="F1745" s="165"/>
      <c r="G1745" s="165"/>
      <c r="H1745" s="165"/>
      <c r="I1745" s="162"/>
    </row>
    <row r="1746" spans="2:9" s="158" customFormat="1" ht="10.5" customHeight="1">
      <c r="B1746" s="163"/>
      <c r="C1746" s="181" t="s">
        <v>1939</v>
      </c>
      <c r="D1746" s="181"/>
      <c r="E1746" s="164">
        <v>11</v>
      </c>
      <c r="F1746" s="165">
        <v>22</v>
      </c>
      <c r="G1746" s="165">
        <v>13</v>
      </c>
      <c r="H1746" s="165">
        <v>9</v>
      </c>
      <c r="I1746" s="162"/>
    </row>
    <row r="1747" spans="2:9" s="158" customFormat="1" ht="10.5" customHeight="1">
      <c r="B1747" s="163"/>
      <c r="C1747" s="181" t="s">
        <v>1940</v>
      </c>
      <c r="D1747" s="181"/>
      <c r="E1747" s="164">
        <v>19</v>
      </c>
      <c r="F1747" s="165">
        <v>59</v>
      </c>
      <c r="G1747" s="165">
        <v>29</v>
      </c>
      <c r="H1747" s="165">
        <v>30</v>
      </c>
      <c r="I1747" s="162"/>
    </row>
    <row r="1748" spans="2:9" s="158" customFormat="1" ht="10.5" customHeight="1">
      <c r="B1748" s="163"/>
      <c r="C1748" s="181" t="s">
        <v>1941</v>
      </c>
      <c r="D1748" s="181"/>
      <c r="E1748" s="164"/>
      <c r="F1748" s="165"/>
      <c r="G1748" s="165"/>
      <c r="H1748" s="165"/>
      <c r="I1748" s="162"/>
    </row>
    <row r="1749" spans="2:9" s="158" customFormat="1" ht="10.5" customHeight="1">
      <c r="B1749" s="163"/>
      <c r="C1749" s="181" t="s">
        <v>1942</v>
      </c>
      <c r="D1749" s="181"/>
      <c r="E1749" s="164">
        <v>20</v>
      </c>
      <c r="F1749" s="165">
        <v>49</v>
      </c>
      <c r="G1749" s="165">
        <v>24</v>
      </c>
      <c r="H1749" s="165">
        <v>25</v>
      </c>
      <c r="I1749" s="162"/>
    </row>
    <row r="1750" spans="2:9" s="158" customFormat="1" ht="10.5" customHeight="1">
      <c r="B1750" s="163"/>
      <c r="C1750" s="181" t="s">
        <v>1943</v>
      </c>
      <c r="D1750" s="181"/>
      <c r="E1750" s="164">
        <v>38</v>
      </c>
      <c r="F1750" s="165">
        <v>85</v>
      </c>
      <c r="G1750" s="165">
        <v>37</v>
      </c>
      <c r="H1750" s="165">
        <v>48</v>
      </c>
      <c r="I1750" s="162"/>
    </row>
    <row r="1751" spans="2:9" s="158" customFormat="1" ht="10.5" customHeight="1">
      <c r="B1751" s="163"/>
      <c r="C1751" s="181" t="s">
        <v>1944</v>
      </c>
      <c r="D1751" s="181"/>
      <c r="E1751" s="164">
        <v>25</v>
      </c>
      <c r="F1751" s="165">
        <v>55</v>
      </c>
      <c r="G1751" s="165">
        <v>27</v>
      </c>
      <c r="H1751" s="165">
        <v>28</v>
      </c>
      <c r="I1751" s="162"/>
    </row>
    <row r="1752" spans="2:9" s="158" customFormat="1" ht="10.5" customHeight="1">
      <c r="B1752" s="163"/>
      <c r="C1752" s="181" t="s">
        <v>1945</v>
      </c>
      <c r="D1752" s="181"/>
      <c r="E1752" s="164">
        <v>32</v>
      </c>
      <c r="F1752" s="165">
        <v>81</v>
      </c>
      <c r="G1752" s="165">
        <v>39</v>
      </c>
      <c r="H1752" s="165">
        <v>42</v>
      </c>
      <c r="I1752" s="162"/>
    </row>
    <row r="1753" spans="2:9" s="158" customFormat="1" ht="10.5" customHeight="1">
      <c r="B1753" s="163"/>
      <c r="C1753" s="181" t="s">
        <v>1946</v>
      </c>
      <c r="D1753" s="181"/>
      <c r="E1753" s="164"/>
      <c r="F1753" s="165"/>
      <c r="G1753" s="165"/>
      <c r="H1753" s="165"/>
      <c r="I1753" s="162"/>
    </row>
    <row r="1754" spans="2:9" s="158" customFormat="1" ht="10.5" customHeight="1">
      <c r="B1754" s="163"/>
      <c r="C1754" s="181" t="s">
        <v>1947</v>
      </c>
      <c r="D1754" s="181"/>
      <c r="E1754" s="164">
        <v>59</v>
      </c>
      <c r="F1754" s="165">
        <v>114</v>
      </c>
      <c r="G1754" s="165">
        <v>49</v>
      </c>
      <c r="H1754" s="165">
        <v>65</v>
      </c>
      <c r="I1754" s="162"/>
    </row>
    <row r="1755" spans="2:9" s="158" customFormat="1" ht="10.5" customHeight="1">
      <c r="B1755" s="163"/>
      <c r="C1755" s="181" t="s">
        <v>1948</v>
      </c>
      <c r="D1755" s="181"/>
      <c r="E1755" s="164">
        <v>50</v>
      </c>
      <c r="F1755" s="165">
        <v>109</v>
      </c>
      <c r="G1755" s="165">
        <v>50</v>
      </c>
      <c r="H1755" s="165">
        <v>59</v>
      </c>
      <c r="I1755" s="162"/>
    </row>
    <row r="1756" spans="2:9" s="158" customFormat="1" ht="10.5" customHeight="1">
      <c r="B1756" s="163"/>
      <c r="C1756" s="181" t="s">
        <v>1949</v>
      </c>
      <c r="D1756" s="181"/>
      <c r="E1756" s="164">
        <v>224</v>
      </c>
      <c r="F1756" s="165">
        <v>535</v>
      </c>
      <c r="G1756" s="165">
        <v>261</v>
      </c>
      <c r="H1756" s="165">
        <v>274</v>
      </c>
      <c r="I1756" s="162"/>
    </row>
    <row r="1757" spans="2:9" s="158" customFormat="1" ht="10.5" customHeight="1">
      <c r="B1757" s="163"/>
      <c r="C1757" s="181" t="s">
        <v>1950</v>
      </c>
      <c r="D1757" s="181"/>
      <c r="E1757" s="164"/>
      <c r="F1757" s="165"/>
      <c r="G1757" s="165"/>
      <c r="H1757" s="165"/>
      <c r="I1757" s="162"/>
    </row>
    <row r="1758" spans="2:9" s="158" customFormat="1" ht="10.5" customHeight="1">
      <c r="B1758" s="163"/>
      <c r="C1758" s="181" t="s">
        <v>1951</v>
      </c>
      <c r="D1758" s="181"/>
      <c r="E1758" s="164">
        <v>99</v>
      </c>
      <c r="F1758" s="165">
        <v>286</v>
      </c>
      <c r="G1758" s="165">
        <v>133</v>
      </c>
      <c r="H1758" s="165">
        <v>153</v>
      </c>
      <c r="I1758" s="162"/>
    </row>
    <row r="1759" spans="2:9" s="158" customFormat="1" ht="10.5" customHeight="1">
      <c r="B1759" s="163"/>
      <c r="C1759" s="181"/>
      <c r="D1759" s="181"/>
      <c r="E1759" s="166"/>
      <c r="F1759" s="167"/>
      <c r="G1759" s="167"/>
      <c r="H1759" s="167"/>
      <c r="I1759" s="162"/>
    </row>
    <row r="1760" spans="2:9" s="158" customFormat="1" ht="10.5" customHeight="1">
      <c r="B1760" s="163"/>
      <c r="C1760" s="181" t="s">
        <v>195</v>
      </c>
      <c r="D1760" s="181"/>
      <c r="E1760" s="166">
        <f>SUM(E1761:E1779)</f>
        <v>1006</v>
      </c>
      <c r="F1760" s="167">
        <f>SUM(F1761:F1779)</f>
        <v>2350</v>
      </c>
      <c r="G1760" s="167">
        <f>SUM(G1761:G1779)</f>
        <v>1107</v>
      </c>
      <c r="H1760" s="167">
        <f>SUM(H1761:H1779)</f>
        <v>1243</v>
      </c>
      <c r="I1760" s="162"/>
    </row>
    <row r="1761" spans="2:9" s="158" customFormat="1" ht="10.5" customHeight="1">
      <c r="B1761" s="163"/>
      <c r="C1761" s="181" t="s">
        <v>1952</v>
      </c>
      <c r="D1761" s="181"/>
      <c r="E1761" s="164">
        <v>39</v>
      </c>
      <c r="F1761" s="165">
        <v>105</v>
      </c>
      <c r="G1761" s="165">
        <v>52</v>
      </c>
      <c r="H1761" s="165">
        <v>53</v>
      </c>
      <c r="I1761" s="162"/>
    </row>
    <row r="1762" spans="2:9" s="158" customFormat="1" ht="10.5" customHeight="1">
      <c r="B1762" s="163"/>
      <c r="C1762" s="181" t="s">
        <v>1953</v>
      </c>
      <c r="D1762" s="181"/>
      <c r="E1762" s="164">
        <v>50</v>
      </c>
      <c r="F1762" s="165">
        <v>125</v>
      </c>
      <c r="G1762" s="165">
        <v>57</v>
      </c>
      <c r="H1762" s="165">
        <v>68</v>
      </c>
      <c r="I1762" s="162"/>
    </row>
    <row r="1763" spans="2:9" s="158" customFormat="1" ht="10.5" customHeight="1">
      <c r="B1763" s="163"/>
      <c r="C1763" s="181" t="s">
        <v>1954</v>
      </c>
      <c r="D1763" s="181"/>
      <c r="E1763" s="164">
        <v>30</v>
      </c>
      <c r="F1763" s="165">
        <v>77</v>
      </c>
      <c r="G1763" s="165">
        <v>35</v>
      </c>
      <c r="H1763" s="165">
        <v>42</v>
      </c>
      <c r="I1763" s="162"/>
    </row>
    <row r="1764" spans="2:9" s="158" customFormat="1" ht="10.5" customHeight="1">
      <c r="B1764" s="163"/>
      <c r="C1764" s="181" t="s">
        <v>1955</v>
      </c>
      <c r="D1764" s="181"/>
      <c r="E1764" s="164"/>
      <c r="F1764" s="165"/>
      <c r="G1764" s="165"/>
      <c r="H1764" s="165"/>
      <c r="I1764" s="162"/>
    </row>
    <row r="1765" spans="2:9" s="158" customFormat="1" ht="10.5" customHeight="1">
      <c r="B1765" s="163"/>
      <c r="C1765" s="181" t="s">
        <v>1956</v>
      </c>
      <c r="D1765" s="181"/>
      <c r="E1765" s="164">
        <v>16</v>
      </c>
      <c r="F1765" s="165">
        <v>33</v>
      </c>
      <c r="G1765" s="165">
        <v>16</v>
      </c>
      <c r="H1765" s="165">
        <v>17</v>
      </c>
      <c r="I1765" s="162"/>
    </row>
    <row r="1766" spans="2:9" s="158" customFormat="1" ht="10.5" customHeight="1">
      <c r="B1766" s="163"/>
      <c r="C1766" s="181" t="s">
        <v>1957</v>
      </c>
      <c r="D1766" s="181"/>
      <c r="E1766" s="164"/>
      <c r="F1766" s="165"/>
      <c r="G1766" s="165"/>
      <c r="H1766" s="165"/>
      <c r="I1766" s="162"/>
    </row>
    <row r="1767" spans="2:9" s="158" customFormat="1" ht="10.5" customHeight="1">
      <c r="B1767" s="163"/>
      <c r="C1767" s="181" t="s">
        <v>1958</v>
      </c>
      <c r="D1767" s="181"/>
      <c r="E1767" s="164">
        <v>28</v>
      </c>
      <c r="F1767" s="165">
        <v>64</v>
      </c>
      <c r="G1767" s="165">
        <v>35</v>
      </c>
      <c r="H1767" s="165">
        <v>29</v>
      </c>
      <c r="I1767" s="162"/>
    </row>
    <row r="1768" spans="2:9" s="158" customFormat="1" ht="10.5" customHeight="1">
      <c r="B1768" s="163"/>
      <c r="C1768" s="181" t="s">
        <v>1959</v>
      </c>
      <c r="D1768" s="181"/>
      <c r="E1768" s="164">
        <v>42</v>
      </c>
      <c r="F1768" s="165">
        <v>94</v>
      </c>
      <c r="G1768" s="165">
        <v>47</v>
      </c>
      <c r="H1768" s="165">
        <v>47</v>
      </c>
      <c r="I1768" s="162"/>
    </row>
    <row r="1769" spans="2:9" s="158" customFormat="1" ht="10.5" customHeight="1">
      <c r="B1769" s="163"/>
      <c r="C1769" s="181" t="s">
        <v>1960</v>
      </c>
      <c r="D1769" s="181"/>
      <c r="E1769" s="164">
        <v>73</v>
      </c>
      <c r="F1769" s="165">
        <v>185</v>
      </c>
      <c r="G1769" s="165">
        <v>87</v>
      </c>
      <c r="H1769" s="165">
        <v>98</v>
      </c>
      <c r="I1769" s="162"/>
    </row>
    <row r="1770" spans="2:9" s="158" customFormat="1" ht="10.5" customHeight="1">
      <c r="B1770" s="163"/>
      <c r="C1770" s="181" t="s">
        <v>1961</v>
      </c>
      <c r="D1770" s="181"/>
      <c r="E1770" s="164">
        <v>71</v>
      </c>
      <c r="F1770" s="165">
        <v>189</v>
      </c>
      <c r="G1770" s="165">
        <v>80</v>
      </c>
      <c r="H1770" s="165">
        <v>109</v>
      </c>
      <c r="I1770" s="162"/>
    </row>
    <row r="1771" spans="2:9" s="158" customFormat="1" ht="10.5" customHeight="1">
      <c r="B1771" s="163"/>
      <c r="C1771" s="181" t="s">
        <v>1962</v>
      </c>
      <c r="D1771" s="181"/>
      <c r="E1771" s="164">
        <v>37</v>
      </c>
      <c r="F1771" s="165">
        <v>84</v>
      </c>
      <c r="G1771" s="165">
        <v>41</v>
      </c>
      <c r="H1771" s="165">
        <v>43</v>
      </c>
      <c r="I1771" s="162"/>
    </row>
    <row r="1772" spans="2:9" s="158" customFormat="1" ht="10.5" customHeight="1">
      <c r="B1772" s="163"/>
      <c r="C1772" s="181" t="s">
        <v>1963</v>
      </c>
      <c r="D1772" s="181"/>
      <c r="E1772" s="164">
        <v>19</v>
      </c>
      <c r="F1772" s="165">
        <v>34</v>
      </c>
      <c r="G1772" s="165">
        <v>21</v>
      </c>
      <c r="H1772" s="165">
        <v>13</v>
      </c>
      <c r="I1772" s="162"/>
    </row>
    <row r="1773" spans="2:9" s="158" customFormat="1" ht="10.5" customHeight="1">
      <c r="B1773" s="163"/>
      <c r="C1773" s="181" t="s">
        <v>1964</v>
      </c>
      <c r="D1773" s="181"/>
      <c r="E1773" s="164">
        <v>90</v>
      </c>
      <c r="F1773" s="165">
        <v>159</v>
      </c>
      <c r="G1773" s="165">
        <v>75</v>
      </c>
      <c r="H1773" s="165">
        <v>84</v>
      </c>
      <c r="I1773" s="162"/>
    </row>
    <row r="1774" spans="2:9" s="158" customFormat="1" ht="10.5" customHeight="1">
      <c r="B1774" s="163"/>
      <c r="C1774" s="181" t="s">
        <v>1965</v>
      </c>
      <c r="D1774" s="181"/>
      <c r="E1774" s="164">
        <v>139</v>
      </c>
      <c r="F1774" s="165">
        <v>332</v>
      </c>
      <c r="G1774" s="165">
        <v>152</v>
      </c>
      <c r="H1774" s="165">
        <v>180</v>
      </c>
      <c r="I1774" s="162"/>
    </row>
    <row r="1775" spans="2:9" s="158" customFormat="1" ht="10.5" customHeight="1">
      <c r="B1775" s="163"/>
      <c r="C1775" s="181" t="s">
        <v>1966</v>
      </c>
      <c r="D1775" s="181"/>
      <c r="E1775" s="164">
        <v>8</v>
      </c>
      <c r="F1775" s="165">
        <v>20</v>
      </c>
      <c r="G1775" s="165">
        <v>11</v>
      </c>
      <c r="H1775" s="165">
        <v>9</v>
      </c>
      <c r="I1775" s="162"/>
    </row>
    <row r="1776" spans="2:9" s="158" customFormat="1" ht="10.5" customHeight="1">
      <c r="B1776" s="163"/>
      <c r="C1776" s="181" t="s">
        <v>1967</v>
      </c>
      <c r="D1776" s="181"/>
      <c r="E1776" s="164">
        <v>57</v>
      </c>
      <c r="F1776" s="165">
        <v>148</v>
      </c>
      <c r="G1776" s="165">
        <v>70</v>
      </c>
      <c r="H1776" s="165">
        <v>78</v>
      </c>
      <c r="I1776" s="162"/>
    </row>
    <row r="1777" spans="2:9" s="158" customFormat="1" ht="10.5" customHeight="1">
      <c r="B1777" s="163"/>
      <c r="C1777" s="181" t="s">
        <v>1968</v>
      </c>
      <c r="D1777" s="181"/>
      <c r="E1777" s="164">
        <v>14</v>
      </c>
      <c r="F1777" s="165">
        <v>31</v>
      </c>
      <c r="G1777" s="165">
        <v>16</v>
      </c>
      <c r="H1777" s="165">
        <v>15</v>
      </c>
      <c r="I1777" s="162"/>
    </row>
    <row r="1778" spans="2:9" s="158" customFormat="1" ht="10.5" customHeight="1">
      <c r="B1778" s="163"/>
      <c r="C1778" s="181" t="s">
        <v>1969</v>
      </c>
      <c r="D1778" s="181"/>
      <c r="E1778" s="164">
        <v>135</v>
      </c>
      <c r="F1778" s="165">
        <v>281</v>
      </c>
      <c r="G1778" s="165">
        <v>130</v>
      </c>
      <c r="H1778" s="165">
        <v>151</v>
      </c>
      <c r="I1778" s="162"/>
    </row>
    <row r="1779" spans="2:9" s="158" customFormat="1" ht="10.5" customHeight="1">
      <c r="B1779" s="163"/>
      <c r="C1779" s="181" t="s">
        <v>1970</v>
      </c>
      <c r="D1779" s="181"/>
      <c r="E1779" s="164">
        <v>158</v>
      </c>
      <c r="F1779" s="165">
        <v>389</v>
      </c>
      <c r="G1779" s="165">
        <v>182</v>
      </c>
      <c r="H1779" s="165">
        <v>207</v>
      </c>
      <c r="I1779" s="162"/>
    </row>
    <row r="1780" spans="2:9" s="158" customFormat="1" ht="10.5" customHeight="1">
      <c r="B1780" s="169"/>
      <c r="C1780" s="182"/>
      <c r="D1780" s="182"/>
      <c r="E1780" s="178"/>
      <c r="F1780" s="179"/>
      <c r="G1780" s="179"/>
      <c r="H1780" s="179"/>
      <c r="I1780" s="162"/>
    </row>
    <row r="1781" spans="2:9" s="158" customFormat="1" ht="10.5" customHeight="1">
      <c r="B1781" s="163"/>
      <c r="C1781" s="181" t="s">
        <v>196</v>
      </c>
      <c r="D1781" s="181"/>
      <c r="E1781" s="166">
        <f>SUM(E1782:E1789)</f>
        <v>83</v>
      </c>
      <c r="F1781" s="167">
        <f>SUM(F1782:F1789)</f>
        <v>199</v>
      </c>
      <c r="G1781" s="167">
        <f>SUM(G1782:G1789)</f>
        <v>98</v>
      </c>
      <c r="H1781" s="167">
        <f>SUM(H1782:H1789)</f>
        <v>101</v>
      </c>
      <c r="I1781" s="162"/>
    </row>
    <row r="1782" spans="2:9" s="158" customFormat="1" ht="10.5" customHeight="1">
      <c r="B1782" s="163"/>
      <c r="C1782" s="181" t="s">
        <v>1971</v>
      </c>
      <c r="D1782" s="181"/>
      <c r="E1782" s="164">
        <v>11</v>
      </c>
      <c r="F1782" s="165">
        <v>30</v>
      </c>
      <c r="G1782" s="165">
        <v>15</v>
      </c>
      <c r="H1782" s="165">
        <v>15</v>
      </c>
      <c r="I1782" s="162"/>
    </row>
    <row r="1783" spans="2:9" s="158" customFormat="1" ht="10.5" customHeight="1">
      <c r="B1783" s="163"/>
      <c r="C1783" s="181" t="s">
        <v>1972</v>
      </c>
      <c r="D1783" s="181"/>
      <c r="E1783" s="164">
        <v>39</v>
      </c>
      <c r="F1783" s="165">
        <v>90</v>
      </c>
      <c r="G1783" s="165">
        <v>44</v>
      </c>
      <c r="H1783" s="165">
        <v>46</v>
      </c>
      <c r="I1783" s="162"/>
    </row>
    <row r="1784" spans="2:9" s="158" customFormat="1" ht="10.5" customHeight="1">
      <c r="B1784" s="163"/>
      <c r="C1784" s="181" t="s">
        <v>1973</v>
      </c>
      <c r="D1784" s="181"/>
      <c r="E1784" s="164"/>
      <c r="F1784" s="165"/>
      <c r="G1784" s="165"/>
      <c r="H1784" s="165"/>
      <c r="I1784" s="162"/>
    </row>
    <row r="1785" spans="2:9" s="158" customFormat="1" ht="10.5" customHeight="1">
      <c r="B1785" s="163"/>
      <c r="C1785" s="181" t="s">
        <v>1974</v>
      </c>
      <c r="D1785" s="181"/>
      <c r="E1785" s="164">
        <v>5</v>
      </c>
      <c r="F1785" s="165">
        <v>12</v>
      </c>
      <c r="G1785" s="165">
        <v>7</v>
      </c>
      <c r="H1785" s="165">
        <v>5</v>
      </c>
      <c r="I1785" s="162"/>
    </row>
    <row r="1786" spans="2:9" s="158" customFormat="1" ht="10.5" customHeight="1">
      <c r="B1786" s="163"/>
      <c r="C1786" s="181" t="s">
        <v>1975</v>
      </c>
      <c r="D1786" s="181"/>
      <c r="E1786" s="164"/>
      <c r="F1786" s="165"/>
      <c r="G1786" s="165"/>
      <c r="H1786" s="165"/>
      <c r="I1786" s="162"/>
    </row>
    <row r="1787" spans="2:9" s="158" customFormat="1" ht="10.5" customHeight="1">
      <c r="B1787" s="163"/>
      <c r="C1787" s="181" t="s">
        <v>1976</v>
      </c>
      <c r="D1787" s="181"/>
      <c r="E1787" s="164">
        <v>4</v>
      </c>
      <c r="F1787" s="165">
        <v>8</v>
      </c>
      <c r="G1787" s="165">
        <v>5</v>
      </c>
      <c r="H1787" s="165">
        <v>3</v>
      </c>
      <c r="I1787" s="162"/>
    </row>
    <row r="1788" spans="2:9" s="158" customFormat="1" ht="10.5" customHeight="1">
      <c r="B1788" s="163"/>
      <c r="C1788" s="181" t="s">
        <v>1977</v>
      </c>
      <c r="D1788" s="181"/>
      <c r="E1788" s="164">
        <v>24</v>
      </c>
      <c r="F1788" s="165">
        <v>59</v>
      </c>
      <c r="G1788" s="165">
        <v>27</v>
      </c>
      <c r="H1788" s="165">
        <v>32</v>
      </c>
      <c r="I1788" s="162"/>
    </row>
    <row r="1789" spans="2:9" s="158" customFormat="1" ht="10.5" customHeight="1">
      <c r="B1789" s="163"/>
      <c r="C1789" s="181" t="s">
        <v>1978</v>
      </c>
      <c r="D1789" s="181"/>
      <c r="E1789" s="164"/>
      <c r="F1789" s="165"/>
      <c r="G1789" s="165"/>
      <c r="H1789" s="165"/>
      <c r="I1789" s="162"/>
    </row>
    <row r="1790" spans="2:9" s="158" customFormat="1" ht="10.5" customHeight="1">
      <c r="B1790" s="163"/>
      <c r="C1790" s="181"/>
      <c r="D1790" s="181"/>
      <c r="E1790" s="166"/>
      <c r="F1790" s="167"/>
      <c r="G1790" s="167"/>
      <c r="H1790" s="167"/>
      <c r="I1790" s="162"/>
    </row>
    <row r="1791" spans="2:9" s="158" customFormat="1" ht="10.5" customHeight="1">
      <c r="B1791" s="163"/>
      <c r="C1791" s="181" t="s">
        <v>197</v>
      </c>
      <c r="D1791" s="181"/>
      <c r="E1791" s="166">
        <f>SUM(E1792:E1802)</f>
        <v>438</v>
      </c>
      <c r="F1791" s="167">
        <f>SUM(F1792:F1802)</f>
        <v>1143</v>
      </c>
      <c r="G1791" s="167">
        <f>SUM(G1792:G1802)</f>
        <v>542</v>
      </c>
      <c r="H1791" s="167">
        <f>SUM(H1792:H1802)</f>
        <v>601</v>
      </c>
      <c r="I1791" s="162"/>
    </row>
    <row r="1792" spans="2:9" s="158" customFormat="1" ht="10.5" customHeight="1">
      <c r="B1792" s="163"/>
      <c r="C1792" s="181" t="s">
        <v>1979</v>
      </c>
      <c r="D1792" s="181"/>
      <c r="E1792" s="164">
        <v>59</v>
      </c>
      <c r="F1792" s="165">
        <v>140</v>
      </c>
      <c r="G1792" s="165">
        <v>58</v>
      </c>
      <c r="H1792" s="165">
        <v>82</v>
      </c>
      <c r="I1792" s="162"/>
    </row>
    <row r="1793" spans="2:9" s="158" customFormat="1" ht="10.5" customHeight="1">
      <c r="B1793" s="163"/>
      <c r="C1793" s="181" t="s">
        <v>1980</v>
      </c>
      <c r="D1793" s="181"/>
      <c r="E1793" s="164">
        <v>47</v>
      </c>
      <c r="F1793" s="165">
        <v>122</v>
      </c>
      <c r="G1793" s="165">
        <v>60</v>
      </c>
      <c r="H1793" s="165">
        <v>62</v>
      </c>
      <c r="I1793" s="162"/>
    </row>
    <row r="1794" spans="2:9" s="158" customFormat="1" ht="10.5" customHeight="1">
      <c r="B1794" s="163"/>
      <c r="C1794" s="181" t="s">
        <v>1981</v>
      </c>
      <c r="D1794" s="181"/>
      <c r="E1794" s="164">
        <v>84</v>
      </c>
      <c r="F1794" s="165">
        <v>224</v>
      </c>
      <c r="G1794" s="165">
        <v>101</v>
      </c>
      <c r="H1794" s="165">
        <v>123</v>
      </c>
      <c r="I1794" s="162"/>
    </row>
    <row r="1795" spans="2:9" s="158" customFormat="1" ht="10.5" customHeight="1">
      <c r="B1795" s="163"/>
      <c r="C1795" s="181" t="s">
        <v>1982</v>
      </c>
      <c r="D1795" s="181"/>
      <c r="E1795" s="164">
        <v>79</v>
      </c>
      <c r="F1795" s="165">
        <v>206</v>
      </c>
      <c r="G1795" s="165">
        <v>100</v>
      </c>
      <c r="H1795" s="165">
        <v>106</v>
      </c>
      <c r="I1795" s="162"/>
    </row>
    <row r="1796" spans="2:9" s="158" customFormat="1" ht="10.5" customHeight="1">
      <c r="B1796" s="163"/>
      <c r="C1796" s="181" t="s">
        <v>1983</v>
      </c>
      <c r="D1796" s="181"/>
      <c r="E1796" s="164">
        <v>29</v>
      </c>
      <c r="F1796" s="165">
        <v>69</v>
      </c>
      <c r="G1796" s="165">
        <v>35</v>
      </c>
      <c r="H1796" s="165">
        <v>34</v>
      </c>
      <c r="I1796" s="162"/>
    </row>
    <row r="1797" spans="2:9" s="158" customFormat="1" ht="10.5" customHeight="1">
      <c r="B1797" s="163"/>
      <c r="C1797" s="181" t="s">
        <v>1984</v>
      </c>
      <c r="D1797" s="181"/>
      <c r="E1797" s="164">
        <v>12</v>
      </c>
      <c r="F1797" s="165">
        <v>31</v>
      </c>
      <c r="G1797" s="165">
        <v>14</v>
      </c>
      <c r="H1797" s="165">
        <v>17</v>
      </c>
      <c r="I1797" s="162"/>
    </row>
    <row r="1798" spans="2:9" s="158" customFormat="1" ht="10.5" customHeight="1">
      <c r="B1798" s="163"/>
      <c r="C1798" s="181" t="s">
        <v>1985</v>
      </c>
      <c r="D1798" s="181"/>
      <c r="E1798" s="164">
        <v>7</v>
      </c>
      <c r="F1798" s="165">
        <v>21</v>
      </c>
      <c r="G1798" s="165">
        <v>12</v>
      </c>
      <c r="H1798" s="165">
        <v>9</v>
      </c>
      <c r="I1798" s="162"/>
    </row>
    <row r="1799" spans="2:9" s="158" customFormat="1" ht="10.5" customHeight="1">
      <c r="B1799" s="163"/>
      <c r="C1799" s="181" t="s">
        <v>1986</v>
      </c>
      <c r="D1799" s="181"/>
      <c r="E1799" s="164"/>
      <c r="F1799" s="165"/>
      <c r="G1799" s="165"/>
      <c r="H1799" s="165"/>
      <c r="I1799" s="162"/>
    </row>
    <row r="1800" spans="2:9" s="158" customFormat="1" ht="10.5" customHeight="1">
      <c r="B1800" s="163"/>
      <c r="C1800" s="181" t="s">
        <v>1987</v>
      </c>
      <c r="D1800" s="181"/>
      <c r="E1800" s="164">
        <v>23</v>
      </c>
      <c r="F1800" s="165">
        <v>58</v>
      </c>
      <c r="G1800" s="165">
        <v>28</v>
      </c>
      <c r="H1800" s="165">
        <v>30</v>
      </c>
      <c r="I1800" s="162"/>
    </row>
    <row r="1801" spans="2:9" s="158" customFormat="1" ht="10.5" customHeight="1">
      <c r="B1801" s="163"/>
      <c r="C1801" s="181" t="s">
        <v>1988</v>
      </c>
      <c r="D1801" s="181"/>
      <c r="E1801" s="164">
        <v>88</v>
      </c>
      <c r="F1801" s="165">
        <v>245</v>
      </c>
      <c r="G1801" s="165">
        <v>121</v>
      </c>
      <c r="H1801" s="165">
        <v>124</v>
      </c>
      <c r="I1801" s="162"/>
    </row>
    <row r="1802" spans="2:9" s="158" customFormat="1" ht="10.5" customHeight="1">
      <c r="B1802" s="163"/>
      <c r="C1802" s="181" t="s">
        <v>1989</v>
      </c>
      <c r="D1802" s="181"/>
      <c r="E1802" s="164">
        <v>10</v>
      </c>
      <c r="F1802" s="165">
        <v>27</v>
      </c>
      <c r="G1802" s="165">
        <v>13</v>
      </c>
      <c r="H1802" s="165">
        <v>14</v>
      </c>
      <c r="I1802" s="162"/>
    </row>
    <row r="1803" spans="2:9" s="158" customFormat="1" ht="10.5" customHeight="1">
      <c r="B1803" s="163"/>
      <c r="C1803" s="181"/>
      <c r="D1803" s="181"/>
      <c r="E1803" s="166"/>
      <c r="F1803" s="167"/>
      <c r="G1803" s="167"/>
      <c r="H1803" s="167"/>
      <c r="I1803" s="162"/>
    </row>
    <row r="1804" spans="2:9" s="158" customFormat="1" ht="10.5" customHeight="1">
      <c r="B1804" s="163"/>
      <c r="C1804" s="181" t="s">
        <v>198</v>
      </c>
      <c r="D1804" s="181"/>
      <c r="E1804" s="166">
        <f>SUM(E1805:E1821)</f>
        <v>981</v>
      </c>
      <c r="F1804" s="167">
        <f>SUM(F1805:F1821)</f>
        <v>2337</v>
      </c>
      <c r="G1804" s="167">
        <f>SUM(G1805:G1821)</f>
        <v>1151</v>
      </c>
      <c r="H1804" s="167">
        <f>SUM(H1805:H1821)</f>
        <v>1186</v>
      </c>
      <c r="I1804" s="162"/>
    </row>
    <row r="1805" spans="2:9" s="158" customFormat="1" ht="10.5" customHeight="1">
      <c r="B1805" s="163"/>
      <c r="C1805" s="181" t="s">
        <v>1990</v>
      </c>
      <c r="D1805" s="181"/>
      <c r="E1805" s="164">
        <v>118</v>
      </c>
      <c r="F1805" s="165">
        <v>195</v>
      </c>
      <c r="G1805" s="165">
        <v>90</v>
      </c>
      <c r="H1805" s="165">
        <v>105</v>
      </c>
      <c r="I1805" s="162"/>
    </row>
    <row r="1806" spans="2:9" s="158" customFormat="1" ht="10.5" customHeight="1">
      <c r="B1806" s="163"/>
      <c r="C1806" s="181" t="s">
        <v>1991</v>
      </c>
      <c r="D1806" s="181"/>
      <c r="E1806" s="164">
        <v>38</v>
      </c>
      <c r="F1806" s="165">
        <v>58</v>
      </c>
      <c r="G1806" s="165">
        <v>22</v>
      </c>
      <c r="H1806" s="165">
        <v>36</v>
      </c>
      <c r="I1806" s="162"/>
    </row>
    <row r="1807" spans="2:9" s="158" customFormat="1" ht="10.5" customHeight="1">
      <c r="B1807" s="163"/>
      <c r="C1807" s="181" t="s">
        <v>1992</v>
      </c>
      <c r="D1807" s="181"/>
      <c r="E1807" s="164">
        <v>94</v>
      </c>
      <c r="F1807" s="165">
        <v>272</v>
      </c>
      <c r="G1807" s="165">
        <v>132</v>
      </c>
      <c r="H1807" s="165">
        <v>140</v>
      </c>
      <c r="I1807" s="162"/>
    </row>
    <row r="1808" spans="2:9" s="158" customFormat="1" ht="10.5" customHeight="1">
      <c r="B1808" s="163"/>
      <c r="C1808" s="181" t="s">
        <v>1993</v>
      </c>
      <c r="D1808" s="181"/>
      <c r="E1808" s="164">
        <v>236</v>
      </c>
      <c r="F1808" s="165">
        <v>642</v>
      </c>
      <c r="G1808" s="165">
        <v>315</v>
      </c>
      <c r="H1808" s="165">
        <v>327</v>
      </c>
      <c r="I1808" s="162"/>
    </row>
    <row r="1809" spans="2:9" s="158" customFormat="1" ht="10.5" customHeight="1">
      <c r="B1809" s="163"/>
      <c r="C1809" s="181" t="s">
        <v>1994</v>
      </c>
      <c r="D1809" s="181"/>
      <c r="E1809" s="164">
        <v>82</v>
      </c>
      <c r="F1809" s="165">
        <v>177</v>
      </c>
      <c r="G1809" s="165">
        <v>90</v>
      </c>
      <c r="H1809" s="165">
        <v>87</v>
      </c>
      <c r="I1809" s="162"/>
    </row>
    <row r="1810" spans="2:9" s="158" customFormat="1" ht="10.5" customHeight="1">
      <c r="B1810" s="163"/>
      <c r="C1810" s="181" t="s">
        <v>1995</v>
      </c>
      <c r="D1810" s="181"/>
      <c r="E1810" s="164">
        <v>34</v>
      </c>
      <c r="F1810" s="165">
        <v>82</v>
      </c>
      <c r="G1810" s="165">
        <v>39</v>
      </c>
      <c r="H1810" s="165">
        <v>43</v>
      </c>
      <c r="I1810" s="162"/>
    </row>
    <row r="1811" spans="2:9" s="158" customFormat="1" ht="10.5" customHeight="1">
      <c r="B1811" s="163"/>
      <c r="C1811" s="181" t="s">
        <v>1996</v>
      </c>
      <c r="D1811" s="181"/>
      <c r="E1811" s="164">
        <v>58</v>
      </c>
      <c r="F1811" s="165">
        <v>144</v>
      </c>
      <c r="G1811" s="165">
        <v>74</v>
      </c>
      <c r="H1811" s="165">
        <v>70</v>
      </c>
      <c r="I1811" s="162"/>
    </row>
    <row r="1812" spans="2:9" s="158" customFormat="1" ht="10.5" customHeight="1">
      <c r="B1812" s="163"/>
      <c r="C1812" s="181" t="s">
        <v>1997</v>
      </c>
      <c r="D1812" s="181"/>
      <c r="E1812" s="164">
        <v>7</v>
      </c>
      <c r="F1812" s="165">
        <v>18</v>
      </c>
      <c r="G1812" s="165">
        <v>10</v>
      </c>
      <c r="H1812" s="165">
        <v>8</v>
      </c>
      <c r="I1812" s="162"/>
    </row>
    <row r="1813" spans="2:9" s="158" customFormat="1" ht="10.5" customHeight="1">
      <c r="B1813" s="163"/>
      <c r="C1813" s="181" t="s">
        <v>1998</v>
      </c>
      <c r="D1813" s="181"/>
      <c r="E1813" s="164">
        <v>62</v>
      </c>
      <c r="F1813" s="165">
        <v>166</v>
      </c>
      <c r="G1813" s="165">
        <v>79</v>
      </c>
      <c r="H1813" s="165">
        <v>87</v>
      </c>
      <c r="I1813" s="162"/>
    </row>
    <row r="1814" spans="2:9" s="158" customFormat="1" ht="10.5" customHeight="1">
      <c r="B1814" s="163"/>
      <c r="C1814" s="181" t="s">
        <v>1999</v>
      </c>
      <c r="D1814" s="181"/>
      <c r="E1814" s="164">
        <v>12</v>
      </c>
      <c r="F1814" s="165">
        <v>31</v>
      </c>
      <c r="G1814" s="165">
        <v>17</v>
      </c>
      <c r="H1814" s="165">
        <v>14</v>
      </c>
      <c r="I1814" s="162"/>
    </row>
    <row r="1815" spans="2:9" s="158" customFormat="1" ht="10.5" customHeight="1">
      <c r="B1815" s="163"/>
      <c r="C1815" s="181" t="s">
        <v>2000</v>
      </c>
      <c r="D1815" s="181"/>
      <c r="E1815" s="164">
        <v>9</v>
      </c>
      <c r="F1815" s="165">
        <v>28</v>
      </c>
      <c r="G1815" s="165">
        <v>13</v>
      </c>
      <c r="H1815" s="165">
        <v>15</v>
      </c>
      <c r="I1815" s="162"/>
    </row>
    <row r="1816" spans="2:9" s="158" customFormat="1" ht="10.5" customHeight="1">
      <c r="B1816" s="163"/>
      <c r="C1816" s="181" t="s">
        <v>2001</v>
      </c>
      <c r="D1816" s="181"/>
      <c r="E1816" s="164"/>
      <c r="F1816" s="165"/>
      <c r="G1816" s="165"/>
      <c r="H1816" s="165"/>
      <c r="I1816" s="162"/>
    </row>
    <row r="1817" spans="2:9" s="158" customFormat="1" ht="10.5" customHeight="1">
      <c r="B1817" s="163"/>
      <c r="C1817" s="181" t="s">
        <v>2002</v>
      </c>
      <c r="D1817" s="181"/>
      <c r="E1817" s="164">
        <v>4</v>
      </c>
      <c r="F1817" s="165">
        <v>11</v>
      </c>
      <c r="G1817" s="165">
        <v>5</v>
      </c>
      <c r="H1817" s="165">
        <v>6</v>
      </c>
      <c r="I1817" s="162"/>
    </row>
    <row r="1818" spans="2:9" s="158" customFormat="1" ht="10.5" customHeight="1">
      <c r="B1818" s="163"/>
      <c r="C1818" s="181" t="s">
        <v>2003</v>
      </c>
      <c r="D1818" s="181"/>
      <c r="E1818" s="164">
        <v>120</v>
      </c>
      <c r="F1818" s="165">
        <v>260</v>
      </c>
      <c r="G1818" s="165">
        <v>132</v>
      </c>
      <c r="H1818" s="165">
        <v>128</v>
      </c>
      <c r="I1818" s="162"/>
    </row>
    <row r="1819" spans="2:9" s="158" customFormat="1" ht="10.5" customHeight="1">
      <c r="B1819" s="163"/>
      <c r="C1819" s="181" t="s">
        <v>2004</v>
      </c>
      <c r="D1819" s="181"/>
      <c r="E1819" s="164">
        <v>38</v>
      </c>
      <c r="F1819" s="165">
        <v>92</v>
      </c>
      <c r="G1819" s="165">
        <v>45</v>
      </c>
      <c r="H1819" s="165">
        <v>47</v>
      </c>
      <c r="I1819" s="162"/>
    </row>
    <row r="1820" spans="2:9" s="158" customFormat="1" ht="10.5" customHeight="1">
      <c r="B1820" s="163"/>
      <c r="C1820" s="181" t="s">
        <v>2005</v>
      </c>
      <c r="D1820" s="181"/>
      <c r="E1820" s="164">
        <v>7</v>
      </c>
      <c r="F1820" s="165">
        <v>20</v>
      </c>
      <c r="G1820" s="165">
        <v>12</v>
      </c>
      <c r="H1820" s="165">
        <v>8</v>
      </c>
      <c r="I1820" s="162"/>
    </row>
    <row r="1821" spans="2:9" s="158" customFormat="1" ht="10.5" customHeight="1">
      <c r="B1821" s="163"/>
      <c r="C1821" s="181" t="s">
        <v>2006</v>
      </c>
      <c r="D1821" s="181"/>
      <c r="E1821" s="164">
        <v>62</v>
      </c>
      <c r="F1821" s="165">
        <v>141</v>
      </c>
      <c r="G1821" s="165">
        <v>76</v>
      </c>
      <c r="H1821" s="165">
        <v>65</v>
      </c>
      <c r="I1821" s="162"/>
    </row>
    <row r="1822" spans="2:9" s="158" customFormat="1" ht="10.5" customHeight="1">
      <c r="B1822" s="163"/>
      <c r="C1822" s="181"/>
      <c r="D1822" s="181"/>
      <c r="E1822" s="166"/>
      <c r="F1822" s="167"/>
      <c r="G1822" s="167"/>
      <c r="H1822" s="167"/>
      <c r="I1822" s="162"/>
    </row>
    <row r="1823" spans="2:9" s="158" customFormat="1" ht="10.5" customHeight="1">
      <c r="B1823" s="163"/>
      <c r="C1823" s="181" t="s">
        <v>199</v>
      </c>
      <c r="D1823" s="181"/>
      <c r="E1823" s="166">
        <f>SUM(E1824:E1836)</f>
        <v>533</v>
      </c>
      <c r="F1823" s="167">
        <f>SUM(F1824:F1836)</f>
        <v>1513</v>
      </c>
      <c r="G1823" s="167">
        <f>SUM(G1824:G1836)</f>
        <v>711</v>
      </c>
      <c r="H1823" s="167">
        <f>SUM(H1824:H1836)</f>
        <v>802</v>
      </c>
      <c r="I1823" s="162"/>
    </row>
    <row r="1824" spans="2:9" s="158" customFormat="1" ht="10.5" customHeight="1">
      <c r="B1824" s="163"/>
      <c r="C1824" s="181" t="s">
        <v>2007</v>
      </c>
      <c r="D1824" s="181"/>
      <c r="E1824" s="164">
        <v>130</v>
      </c>
      <c r="F1824" s="165">
        <v>359</v>
      </c>
      <c r="G1824" s="165">
        <v>170</v>
      </c>
      <c r="H1824" s="165">
        <v>189</v>
      </c>
      <c r="I1824" s="162"/>
    </row>
    <row r="1825" spans="2:9" s="158" customFormat="1" ht="10.5" customHeight="1">
      <c r="B1825" s="163"/>
      <c r="C1825" s="181" t="s">
        <v>2008</v>
      </c>
      <c r="D1825" s="181"/>
      <c r="E1825" s="164">
        <v>17</v>
      </c>
      <c r="F1825" s="165">
        <v>162</v>
      </c>
      <c r="G1825" s="165">
        <v>64</v>
      </c>
      <c r="H1825" s="165">
        <v>98</v>
      </c>
      <c r="I1825" s="162"/>
    </row>
    <row r="1826" spans="2:9" s="158" customFormat="1" ht="10.5" customHeight="1">
      <c r="B1826" s="163"/>
      <c r="C1826" s="181" t="s">
        <v>2009</v>
      </c>
      <c r="D1826" s="181"/>
      <c r="E1826" s="164"/>
      <c r="F1826" s="165"/>
      <c r="G1826" s="165"/>
      <c r="H1826" s="165"/>
      <c r="I1826" s="162"/>
    </row>
    <row r="1827" spans="2:9" s="158" customFormat="1" ht="10.5" customHeight="1">
      <c r="B1827" s="163"/>
      <c r="C1827" s="181" t="s">
        <v>2010</v>
      </c>
      <c r="D1827" s="181"/>
      <c r="E1827" s="164">
        <v>8</v>
      </c>
      <c r="F1827" s="165">
        <v>20</v>
      </c>
      <c r="G1827" s="165">
        <v>10</v>
      </c>
      <c r="H1827" s="165">
        <v>10</v>
      </c>
      <c r="I1827" s="162"/>
    </row>
    <row r="1828" spans="2:9" s="158" customFormat="1" ht="10.5" customHeight="1">
      <c r="B1828" s="163"/>
      <c r="C1828" s="181" t="s">
        <v>2011</v>
      </c>
      <c r="D1828" s="181"/>
      <c r="E1828" s="164"/>
      <c r="F1828" s="165"/>
      <c r="G1828" s="165"/>
      <c r="H1828" s="165"/>
      <c r="I1828" s="162"/>
    </row>
    <row r="1829" spans="2:9" s="158" customFormat="1" ht="10.5" customHeight="1">
      <c r="B1829" s="163"/>
      <c r="C1829" s="181" t="s">
        <v>2012</v>
      </c>
      <c r="D1829" s="181"/>
      <c r="E1829" s="164">
        <v>347</v>
      </c>
      <c r="F1829" s="165">
        <v>906</v>
      </c>
      <c r="G1829" s="165">
        <v>437</v>
      </c>
      <c r="H1829" s="165">
        <v>469</v>
      </c>
      <c r="I1829" s="162"/>
    </row>
    <row r="1830" spans="2:9" s="158" customFormat="1" ht="10.5" customHeight="1">
      <c r="B1830" s="163"/>
      <c r="C1830" s="181" t="s">
        <v>2013</v>
      </c>
      <c r="D1830" s="181"/>
      <c r="E1830" s="164">
        <v>16</v>
      </c>
      <c r="F1830" s="165">
        <v>30</v>
      </c>
      <c r="G1830" s="165">
        <v>12</v>
      </c>
      <c r="H1830" s="165">
        <v>18</v>
      </c>
      <c r="I1830" s="162"/>
    </row>
    <row r="1831" spans="2:9" s="158" customFormat="1" ht="10.5" customHeight="1">
      <c r="B1831" s="163"/>
      <c r="C1831" s="181" t="s">
        <v>2014</v>
      </c>
      <c r="D1831" s="181"/>
      <c r="E1831" s="164"/>
      <c r="F1831" s="165"/>
      <c r="G1831" s="165"/>
      <c r="H1831" s="165"/>
      <c r="I1831" s="162"/>
    </row>
    <row r="1832" spans="2:9" s="158" customFormat="1" ht="10.5" customHeight="1">
      <c r="B1832" s="163"/>
      <c r="C1832" s="181" t="s">
        <v>2015</v>
      </c>
      <c r="D1832" s="181"/>
      <c r="E1832" s="164">
        <v>3</v>
      </c>
      <c r="F1832" s="165">
        <v>6</v>
      </c>
      <c r="G1832" s="165">
        <v>3</v>
      </c>
      <c r="H1832" s="165">
        <v>3</v>
      </c>
      <c r="I1832" s="162"/>
    </row>
    <row r="1833" spans="2:9" s="158" customFormat="1" ht="10.5" customHeight="1">
      <c r="B1833" s="163"/>
      <c r="C1833" s="181" t="s">
        <v>2016</v>
      </c>
      <c r="D1833" s="181"/>
      <c r="E1833" s="164"/>
      <c r="F1833" s="165"/>
      <c r="G1833" s="165"/>
      <c r="H1833" s="165"/>
      <c r="I1833" s="162"/>
    </row>
    <row r="1834" spans="2:9" s="158" customFormat="1" ht="10.5" customHeight="1">
      <c r="B1834" s="163"/>
      <c r="C1834" s="181" t="s">
        <v>2017</v>
      </c>
      <c r="D1834" s="181"/>
      <c r="E1834" s="164">
        <v>9</v>
      </c>
      <c r="F1834" s="165">
        <v>22</v>
      </c>
      <c r="G1834" s="165">
        <v>11</v>
      </c>
      <c r="H1834" s="165">
        <v>11</v>
      </c>
      <c r="I1834" s="162"/>
    </row>
    <row r="1835" spans="2:9" s="158" customFormat="1" ht="10.5" customHeight="1">
      <c r="B1835" s="163"/>
      <c r="C1835" s="181" t="s">
        <v>2018</v>
      </c>
      <c r="D1835" s="181"/>
      <c r="E1835" s="164"/>
      <c r="F1835" s="165"/>
      <c r="G1835" s="165"/>
      <c r="H1835" s="165"/>
      <c r="I1835" s="162"/>
    </row>
    <row r="1836" spans="2:9" s="158" customFormat="1" ht="10.5" customHeight="1">
      <c r="B1836" s="163"/>
      <c r="C1836" s="181" t="s">
        <v>2019</v>
      </c>
      <c r="D1836" s="181"/>
      <c r="E1836" s="164">
        <v>3</v>
      </c>
      <c r="F1836" s="165">
        <v>8</v>
      </c>
      <c r="G1836" s="165">
        <v>4</v>
      </c>
      <c r="H1836" s="165">
        <v>4</v>
      </c>
      <c r="I1836" s="162"/>
    </row>
    <row r="1837" spans="2:9" s="158" customFormat="1" ht="10.5" customHeight="1">
      <c r="B1837" s="163"/>
      <c r="C1837" s="181"/>
      <c r="D1837" s="181"/>
      <c r="E1837" s="166"/>
      <c r="F1837" s="167"/>
      <c r="G1837" s="167"/>
      <c r="H1837" s="167"/>
      <c r="I1837" s="162"/>
    </row>
    <row r="1838" spans="2:9" s="158" customFormat="1" ht="10.5" customHeight="1">
      <c r="B1838" s="163"/>
      <c r="C1838" s="181" t="s">
        <v>2020</v>
      </c>
      <c r="D1838" s="181"/>
      <c r="E1838" s="166">
        <f>SUM(E1839:E1861)</f>
        <v>307</v>
      </c>
      <c r="F1838" s="167">
        <f>SUM(F1839:F1861)</f>
        <v>770</v>
      </c>
      <c r="G1838" s="167">
        <f>SUM(G1839:G1861)</f>
        <v>372</v>
      </c>
      <c r="H1838" s="167">
        <f>SUM(H1839:H1861)</f>
        <v>398</v>
      </c>
      <c r="I1838" s="162"/>
    </row>
    <row r="1839" spans="2:9" s="158" customFormat="1" ht="10.5" customHeight="1">
      <c r="B1839" s="163"/>
      <c r="C1839" s="181" t="s">
        <v>2021</v>
      </c>
      <c r="D1839" s="181"/>
      <c r="E1839" s="164">
        <v>30</v>
      </c>
      <c r="F1839" s="165">
        <v>71</v>
      </c>
      <c r="G1839" s="165">
        <v>37</v>
      </c>
      <c r="H1839" s="165">
        <v>34</v>
      </c>
      <c r="I1839" s="162"/>
    </row>
    <row r="1840" spans="2:9" s="158" customFormat="1" ht="10.5" customHeight="1">
      <c r="B1840" s="163"/>
      <c r="C1840" s="181" t="s">
        <v>2022</v>
      </c>
      <c r="D1840" s="181"/>
      <c r="E1840" s="164">
        <v>10</v>
      </c>
      <c r="F1840" s="165">
        <v>31</v>
      </c>
      <c r="G1840" s="165">
        <v>15</v>
      </c>
      <c r="H1840" s="165">
        <v>16</v>
      </c>
      <c r="I1840" s="162"/>
    </row>
    <row r="1841" spans="2:9" s="158" customFormat="1" ht="10.5" customHeight="1">
      <c r="B1841" s="163"/>
      <c r="C1841" s="181" t="s">
        <v>2023</v>
      </c>
      <c r="D1841" s="181"/>
      <c r="E1841" s="164">
        <v>11</v>
      </c>
      <c r="F1841" s="165">
        <v>28</v>
      </c>
      <c r="G1841" s="165">
        <v>12</v>
      </c>
      <c r="H1841" s="165">
        <v>16</v>
      </c>
      <c r="I1841" s="162"/>
    </row>
    <row r="1842" spans="2:9" s="158" customFormat="1" ht="10.5" customHeight="1">
      <c r="B1842" s="163"/>
      <c r="C1842" s="181" t="s">
        <v>2024</v>
      </c>
      <c r="D1842" s="181"/>
      <c r="E1842" s="164"/>
      <c r="F1842" s="165"/>
      <c r="G1842" s="165"/>
      <c r="H1842" s="165"/>
      <c r="I1842" s="162"/>
    </row>
    <row r="1843" spans="2:9" s="158" customFormat="1" ht="10.5" customHeight="1">
      <c r="B1843" s="163"/>
      <c r="C1843" s="181" t="s">
        <v>2025</v>
      </c>
      <c r="D1843" s="181"/>
      <c r="E1843" s="164">
        <v>18</v>
      </c>
      <c r="F1843" s="165">
        <v>41</v>
      </c>
      <c r="G1843" s="165">
        <v>18</v>
      </c>
      <c r="H1843" s="165">
        <v>23</v>
      </c>
      <c r="I1843" s="162"/>
    </row>
    <row r="1844" spans="2:9" s="158" customFormat="1" ht="10.5" customHeight="1">
      <c r="B1844" s="163"/>
      <c r="C1844" s="181" t="s">
        <v>2026</v>
      </c>
      <c r="D1844" s="181"/>
      <c r="E1844" s="164">
        <v>21</v>
      </c>
      <c r="F1844" s="165">
        <v>62</v>
      </c>
      <c r="G1844" s="165">
        <v>27</v>
      </c>
      <c r="H1844" s="165">
        <v>35</v>
      </c>
      <c r="I1844" s="162"/>
    </row>
    <row r="1845" spans="2:9" s="158" customFormat="1" ht="10.5" customHeight="1">
      <c r="B1845" s="163"/>
      <c r="C1845" s="181" t="s">
        <v>2027</v>
      </c>
      <c r="D1845" s="181"/>
      <c r="E1845" s="164">
        <v>28</v>
      </c>
      <c r="F1845" s="165">
        <v>60</v>
      </c>
      <c r="G1845" s="165">
        <v>29</v>
      </c>
      <c r="H1845" s="165">
        <v>31</v>
      </c>
      <c r="I1845" s="162"/>
    </row>
    <row r="1846" spans="2:9" s="158" customFormat="1" ht="10.5" customHeight="1">
      <c r="B1846" s="163"/>
      <c r="C1846" s="181" t="s">
        <v>2028</v>
      </c>
      <c r="D1846" s="181"/>
      <c r="E1846" s="164">
        <v>14</v>
      </c>
      <c r="F1846" s="165">
        <v>30</v>
      </c>
      <c r="G1846" s="165">
        <v>15</v>
      </c>
      <c r="H1846" s="165">
        <v>15</v>
      </c>
      <c r="I1846" s="162"/>
    </row>
    <row r="1847" spans="2:9" s="158" customFormat="1" ht="10.5" customHeight="1">
      <c r="B1847" s="163"/>
      <c r="C1847" s="181" t="s">
        <v>2029</v>
      </c>
      <c r="D1847" s="181"/>
      <c r="E1847" s="164">
        <v>19</v>
      </c>
      <c r="F1847" s="165">
        <v>47</v>
      </c>
      <c r="G1847" s="165">
        <v>21</v>
      </c>
      <c r="H1847" s="165">
        <v>26</v>
      </c>
      <c r="I1847" s="162"/>
    </row>
    <row r="1848" spans="2:9" s="158" customFormat="1" ht="10.5" customHeight="1">
      <c r="B1848" s="163"/>
      <c r="C1848" s="181" t="s">
        <v>2030</v>
      </c>
      <c r="D1848" s="181"/>
      <c r="E1848" s="164"/>
      <c r="F1848" s="165"/>
      <c r="G1848" s="165"/>
      <c r="H1848" s="165"/>
      <c r="I1848" s="162"/>
    </row>
    <row r="1849" spans="2:9" s="158" customFormat="1" ht="10.5" customHeight="1">
      <c r="B1849" s="163"/>
      <c r="C1849" s="181" t="s">
        <v>2031</v>
      </c>
      <c r="D1849" s="181"/>
      <c r="E1849" s="164">
        <v>4</v>
      </c>
      <c r="F1849" s="165">
        <v>9</v>
      </c>
      <c r="G1849" s="165">
        <v>2</v>
      </c>
      <c r="H1849" s="165">
        <v>7</v>
      </c>
      <c r="I1849" s="162"/>
    </row>
    <row r="1850" spans="2:9" s="158" customFormat="1" ht="10.5" customHeight="1">
      <c r="B1850" s="163"/>
      <c r="C1850" s="181" t="s">
        <v>2032</v>
      </c>
      <c r="D1850" s="181"/>
      <c r="E1850" s="164">
        <v>11</v>
      </c>
      <c r="F1850" s="165">
        <v>27</v>
      </c>
      <c r="G1850" s="165">
        <v>11</v>
      </c>
      <c r="H1850" s="165">
        <v>16</v>
      </c>
      <c r="I1850" s="162"/>
    </row>
    <row r="1851" spans="2:9" s="158" customFormat="1" ht="10.5" customHeight="1">
      <c r="B1851" s="169"/>
      <c r="C1851" s="182" t="s">
        <v>2033</v>
      </c>
      <c r="D1851" s="182"/>
      <c r="E1851" s="170">
        <v>12</v>
      </c>
      <c r="F1851" s="171">
        <v>24</v>
      </c>
      <c r="G1851" s="171">
        <v>13</v>
      </c>
      <c r="H1851" s="171">
        <v>11</v>
      </c>
      <c r="I1851" s="162"/>
    </row>
    <row r="1852" spans="2:9" s="158" customFormat="1" ht="10.5" customHeight="1">
      <c r="B1852" s="163"/>
      <c r="C1852" s="181" t="s">
        <v>2034</v>
      </c>
      <c r="D1852" s="181"/>
      <c r="E1852" s="164">
        <v>21</v>
      </c>
      <c r="F1852" s="165">
        <v>62</v>
      </c>
      <c r="G1852" s="165">
        <v>31</v>
      </c>
      <c r="H1852" s="165">
        <v>31</v>
      </c>
      <c r="I1852" s="162"/>
    </row>
    <row r="1853" spans="2:9" s="158" customFormat="1" ht="10.5" customHeight="1">
      <c r="B1853" s="163"/>
      <c r="C1853" s="181" t="s">
        <v>2035</v>
      </c>
      <c r="D1853" s="181"/>
      <c r="E1853" s="164">
        <v>20</v>
      </c>
      <c r="F1853" s="165">
        <v>57</v>
      </c>
      <c r="G1853" s="165">
        <v>30</v>
      </c>
      <c r="H1853" s="165">
        <v>27</v>
      </c>
      <c r="I1853" s="162"/>
    </row>
    <row r="1854" spans="2:9" s="158" customFormat="1" ht="10.5" customHeight="1">
      <c r="B1854" s="163"/>
      <c r="C1854" s="181" t="s">
        <v>2036</v>
      </c>
      <c r="D1854" s="181"/>
      <c r="E1854" s="164">
        <v>12</v>
      </c>
      <c r="F1854" s="165">
        <v>37</v>
      </c>
      <c r="G1854" s="165">
        <v>17</v>
      </c>
      <c r="H1854" s="165">
        <v>20</v>
      </c>
      <c r="I1854" s="162"/>
    </row>
    <row r="1855" spans="2:9" s="158" customFormat="1" ht="10.5" customHeight="1">
      <c r="B1855" s="163"/>
      <c r="C1855" s="181" t="s">
        <v>2037</v>
      </c>
      <c r="D1855" s="181"/>
      <c r="E1855" s="164"/>
      <c r="F1855" s="165"/>
      <c r="G1855" s="165"/>
      <c r="H1855" s="165"/>
      <c r="I1855" s="162"/>
    </row>
    <row r="1856" spans="2:9" s="158" customFormat="1" ht="10.5" customHeight="1">
      <c r="B1856" s="163"/>
      <c r="C1856" s="181" t="s">
        <v>2038</v>
      </c>
      <c r="D1856" s="181"/>
      <c r="E1856" s="164">
        <v>11</v>
      </c>
      <c r="F1856" s="165">
        <v>24</v>
      </c>
      <c r="G1856" s="165">
        <v>14</v>
      </c>
      <c r="H1856" s="165">
        <v>10</v>
      </c>
      <c r="I1856" s="162"/>
    </row>
    <row r="1857" spans="2:9" s="158" customFormat="1" ht="10.5" customHeight="1">
      <c r="B1857" s="163"/>
      <c r="C1857" s="181" t="s">
        <v>2039</v>
      </c>
      <c r="D1857" s="181"/>
      <c r="E1857" s="164">
        <v>11</v>
      </c>
      <c r="F1857" s="165">
        <v>26</v>
      </c>
      <c r="G1857" s="165">
        <v>12</v>
      </c>
      <c r="H1857" s="165">
        <v>14</v>
      </c>
      <c r="I1857" s="162"/>
    </row>
    <row r="1858" spans="2:9" s="158" customFormat="1" ht="10.5" customHeight="1">
      <c r="B1858" s="163"/>
      <c r="C1858" s="181" t="s">
        <v>2040</v>
      </c>
      <c r="D1858" s="181"/>
      <c r="E1858" s="164">
        <v>4</v>
      </c>
      <c r="F1858" s="165">
        <v>12</v>
      </c>
      <c r="G1858" s="165">
        <v>6</v>
      </c>
      <c r="H1858" s="165">
        <v>6</v>
      </c>
      <c r="I1858" s="162"/>
    </row>
    <row r="1859" spans="2:9" s="158" customFormat="1" ht="10.5" customHeight="1">
      <c r="B1859" s="163"/>
      <c r="C1859" s="181" t="s">
        <v>2041</v>
      </c>
      <c r="D1859" s="181"/>
      <c r="E1859" s="164">
        <v>9</v>
      </c>
      <c r="F1859" s="165">
        <v>27</v>
      </c>
      <c r="G1859" s="165">
        <v>14</v>
      </c>
      <c r="H1859" s="165">
        <v>13</v>
      </c>
      <c r="I1859" s="162"/>
    </row>
    <row r="1860" spans="2:9" s="158" customFormat="1" ht="10.5" customHeight="1">
      <c r="B1860" s="163"/>
      <c r="C1860" s="181" t="s">
        <v>2042</v>
      </c>
      <c r="D1860" s="181"/>
      <c r="E1860" s="164">
        <v>10</v>
      </c>
      <c r="F1860" s="165">
        <v>26</v>
      </c>
      <c r="G1860" s="165">
        <v>13</v>
      </c>
      <c r="H1860" s="165">
        <v>13</v>
      </c>
      <c r="I1860" s="162"/>
    </row>
    <row r="1861" spans="2:9" s="158" customFormat="1" ht="10.5" customHeight="1">
      <c r="B1861" s="163"/>
      <c r="C1861" s="181" t="s">
        <v>2043</v>
      </c>
      <c r="D1861" s="181"/>
      <c r="E1861" s="164">
        <v>31</v>
      </c>
      <c r="F1861" s="165">
        <v>69</v>
      </c>
      <c r="G1861" s="165">
        <v>35</v>
      </c>
      <c r="H1861" s="165">
        <v>34</v>
      </c>
      <c r="I1861" s="162"/>
    </row>
    <row r="1862" spans="2:9" s="158" customFormat="1" ht="10.5" customHeight="1">
      <c r="B1862" s="163"/>
      <c r="C1862" s="181"/>
      <c r="D1862" s="181"/>
      <c r="E1862" s="166"/>
      <c r="F1862" s="167"/>
      <c r="G1862" s="167"/>
      <c r="H1862" s="167"/>
      <c r="I1862" s="162"/>
    </row>
    <row r="1863" spans="2:9" s="158" customFormat="1" ht="10.5" customHeight="1">
      <c r="B1863" s="163"/>
      <c r="C1863" s="181" t="s">
        <v>2044</v>
      </c>
      <c r="D1863" s="181"/>
      <c r="E1863" s="166">
        <f>SUM(E1864:E1872)</f>
        <v>143</v>
      </c>
      <c r="F1863" s="167">
        <f>SUM(F1864:F1872)</f>
        <v>349</v>
      </c>
      <c r="G1863" s="167">
        <f>SUM(G1864:G1872)</f>
        <v>177</v>
      </c>
      <c r="H1863" s="167">
        <f>SUM(H1864:H1872)</f>
        <v>172</v>
      </c>
      <c r="I1863" s="162"/>
    </row>
    <row r="1864" spans="2:9" s="158" customFormat="1" ht="10.5" customHeight="1">
      <c r="B1864" s="163"/>
      <c r="C1864" s="181" t="s">
        <v>2045</v>
      </c>
      <c r="D1864" s="181"/>
      <c r="E1864" s="164">
        <v>41</v>
      </c>
      <c r="F1864" s="165">
        <v>107</v>
      </c>
      <c r="G1864" s="165">
        <v>53</v>
      </c>
      <c r="H1864" s="165">
        <v>54</v>
      </c>
      <c r="I1864" s="162"/>
    </row>
    <row r="1865" spans="2:9" s="158" customFormat="1" ht="10.5" customHeight="1">
      <c r="B1865" s="163"/>
      <c r="C1865" s="181" t="s">
        <v>2046</v>
      </c>
      <c r="D1865" s="181"/>
      <c r="E1865" s="164">
        <v>16</v>
      </c>
      <c r="F1865" s="165">
        <v>25</v>
      </c>
      <c r="G1865" s="165">
        <v>8</v>
      </c>
      <c r="H1865" s="165">
        <v>17</v>
      </c>
      <c r="I1865" s="162"/>
    </row>
    <row r="1866" spans="2:9" s="158" customFormat="1" ht="10.5" customHeight="1">
      <c r="B1866" s="163"/>
      <c r="C1866" s="181" t="s">
        <v>2047</v>
      </c>
      <c r="D1866" s="181"/>
      <c r="E1866" s="164">
        <v>6</v>
      </c>
      <c r="F1866" s="165">
        <v>22</v>
      </c>
      <c r="G1866" s="165">
        <v>12</v>
      </c>
      <c r="H1866" s="165">
        <v>10</v>
      </c>
      <c r="I1866" s="162"/>
    </row>
    <row r="1867" spans="2:9" s="158" customFormat="1" ht="10.5" customHeight="1">
      <c r="B1867" s="163"/>
      <c r="C1867" s="181" t="s">
        <v>2048</v>
      </c>
      <c r="D1867" s="181"/>
      <c r="E1867" s="164"/>
      <c r="F1867" s="165"/>
      <c r="G1867" s="165"/>
      <c r="H1867" s="165"/>
      <c r="I1867" s="162"/>
    </row>
    <row r="1868" spans="2:9" s="158" customFormat="1" ht="10.5" customHeight="1">
      <c r="B1868" s="163"/>
      <c r="C1868" s="181" t="s">
        <v>2049</v>
      </c>
      <c r="D1868" s="181"/>
      <c r="E1868" s="164">
        <v>15</v>
      </c>
      <c r="F1868" s="165">
        <v>37</v>
      </c>
      <c r="G1868" s="165">
        <v>17</v>
      </c>
      <c r="H1868" s="165">
        <v>20</v>
      </c>
      <c r="I1868" s="162"/>
    </row>
    <row r="1869" spans="2:9" s="158" customFormat="1" ht="10.5" customHeight="1">
      <c r="B1869" s="163"/>
      <c r="C1869" s="181" t="s">
        <v>2050</v>
      </c>
      <c r="D1869" s="181"/>
      <c r="E1869" s="164"/>
      <c r="F1869" s="165"/>
      <c r="G1869" s="165"/>
      <c r="H1869" s="165"/>
      <c r="I1869" s="162"/>
    </row>
    <row r="1870" spans="2:9" s="158" customFormat="1" ht="10.5" customHeight="1">
      <c r="B1870" s="163"/>
      <c r="C1870" s="181" t="s">
        <v>2051</v>
      </c>
      <c r="D1870" s="181"/>
      <c r="E1870" s="164">
        <v>42</v>
      </c>
      <c r="F1870" s="165">
        <v>93</v>
      </c>
      <c r="G1870" s="165">
        <v>52</v>
      </c>
      <c r="H1870" s="165">
        <v>41</v>
      </c>
      <c r="I1870" s="162"/>
    </row>
    <row r="1871" spans="2:9" s="158" customFormat="1" ht="10.5" customHeight="1">
      <c r="B1871" s="163"/>
      <c r="C1871" s="181" t="s">
        <v>2052</v>
      </c>
      <c r="D1871" s="181"/>
      <c r="E1871" s="164">
        <v>23</v>
      </c>
      <c r="F1871" s="165">
        <v>65</v>
      </c>
      <c r="G1871" s="165">
        <v>35</v>
      </c>
      <c r="H1871" s="165">
        <v>30</v>
      </c>
      <c r="I1871" s="162"/>
    </row>
    <row r="1872" spans="2:9" s="158" customFormat="1" ht="10.5" customHeight="1">
      <c r="B1872" s="163"/>
      <c r="C1872" s="181" t="s">
        <v>2053</v>
      </c>
      <c r="D1872" s="181"/>
      <c r="E1872" s="164"/>
      <c r="F1872" s="165"/>
      <c r="G1872" s="165"/>
      <c r="H1872" s="165"/>
      <c r="I1872" s="162"/>
    </row>
    <row r="1873" spans="2:9" s="158" customFormat="1" ht="10.5" customHeight="1">
      <c r="B1873" s="163"/>
      <c r="C1873" s="181"/>
      <c r="D1873" s="181"/>
      <c r="E1873" s="166"/>
      <c r="F1873" s="167"/>
      <c r="G1873" s="167"/>
      <c r="H1873" s="167"/>
      <c r="I1873" s="162"/>
    </row>
    <row r="1874" spans="2:9" s="158" customFormat="1" ht="10.5" customHeight="1">
      <c r="B1874" s="163"/>
      <c r="C1874" s="181" t="s">
        <v>2054</v>
      </c>
      <c r="D1874" s="181"/>
      <c r="E1874" s="166">
        <f>SUM(E1875:E1888)</f>
        <v>112</v>
      </c>
      <c r="F1874" s="167">
        <f>SUM(F1875:F1888)</f>
        <v>280</v>
      </c>
      <c r="G1874" s="167">
        <f>SUM(G1875:G1888)</f>
        <v>148</v>
      </c>
      <c r="H1874" s="167">
        <f>SUM(H1875:H1888)</f>
        <v>132</v>
      </c>
      <c r="I1874" s="162"/>
    </row>
    <row r="1875" spans="2:9" s="158" customFormat="1" ht="10.5" customHeight="1">
      <c r="B1875" s="163"/>
      <c r="C1875" s="181" t="s">
        <v>2055</v>
      </c>
      <c r="D1875" s="181"/>
      <c r="E1875" s="164">
        <v>9</v>
      </c>
      <c r="F1875" s="165">
        <v>20</v>
      </c>
      <c r="G1875" s="165">
        <v>11</v>
      </c>
      <c r="H1875" s="165">
        <v>9</v>
      </c>
      <c r="I1875" s="162"/>
    </row>
    <row r="1876" spans="2:9" s="158" customFormat="1" ht="10.5" customHeight="1">
      <c r="B1876" s="163"/>
      <c r="C1876" s="181" t="s">
        <v>2056</v>
      </c>
      <c r="D1876" s="181"/>
      <c r="E1876" s="164">
        <v>19</v>
      </c>
      <c r="F1876" s="165">
        <v>46</v>
      </c>
      <c r="G1876" s="165">
        <v>27</v>
      </c>
      <c r="H1876" s="165">
        <v>19</v>
      </c>
      <c r="I1876" s="162"/>
    </row>
    <row r="1877" spans="2:9" s="158" customFormat="1" ht="10.5" customHeight="1">
      <c r="B1877" s="163"/>
      <c r="C1877" s="181" t="s">
        <v>2057</v>
      </c>
      <c r="D1877" s="181"/>
      <c r="E1877" s="164">
        <v>15</v>
      </c>
      <c r="F1877" s="165">
        <v>39</v>
      </c>
      <c r="G1877" s="165">
        <v>21</v>
      </c>
      <c r="H1877" s="165">
        <v>18</v>
      </c>
      <c r="I1877" s="162"/>
    </row>
    <row r="1878" spans="2:9" s="158" customFormat="1" ht="10.5" customHeight="1">
      <c r="B1878" s="163"/>
      <c r="C1878" s="181" t="s">
        <v>2058</v>
      </c>
      <c r="D1878" s="181"/>
      <c r="E1878" s="164">
        <v>8</v>
      </c>
      <c r="F1878" s="165">
        <v>19</v>
      </c>
      <c r="G1878" s="165">
        <v>11</v>
      </c>
      <c r="H1878" s="165">
        <v>8</v>
      </c>
      <c r="I1878" s="162"/>
    </row>
    <row r="1879" spans="2:9" s="158" customFormat="1" ht="10.5" customHeight="1">
      <c r="B1879" s="163"/>
      <c r="C1879" s="181" t="s">
        <v>2059</v>
      </c>
      <c r="D1879" s="181"/>
      <c r="E1879" s="164">
        <v>25</v>
      </c>
      <c r="F1879" s="165">
        <v>56</v>
      </c>
      <c r="G1879" s="165">
        <v>26</v>
      </c>
      <c r="H1879" s="165">
        <v>30</v>
      </c>
      <c r="I1879" s="162"/>
    </row>
    <row r="1880" spans="2:9" s="158" customFormat="1" ht="10.5" customHeight="1">
      <c r="B1880" s="163"/>
      <c r="C1880" s="181" t="s">
        <v>2060</v>
      </c>
      <c r="D1880" s="181"/>
      <c r="E1880" s="164">
        <v>5</v>
      </c>
      <c r="F1880" s="165">
        <v>16</v>
      </c>
      <c r="G1880" s="165">
        <v>8</v>
      </c>
      <c r="H1880" s="165">
        <v>8</v>
      </c>
      <c r="I1880" s="162"/>
    </row>
    <row r="1881" spans="2:9" s="158" customFormat="1" ht="10.5" customHeight="1">
      <c r="B1881" s="163"/>
      <c r="C1881" s="181" t="s">
        <v>2061</v>
      </c>
      <c r="D1881" s="181"/>
      <c r="E1881" s="164"/>
      <c r="F1881" s="165"/>
      <c r="G1881" s="165"/>
      <c r="H1881" s="165"/>
      <c r="I1881" s="162"/>
    </row>
    <row r="1882" spans="2:9" s="158" customFormat="1" ht="10.5" customHeight="1">
      <c r="B1882" s="163"/>
      <c r="C1882" s="181" t="s">
        <v>2062</v>
      </c>
      <c r="D1882" s="181"/>
      <c r="E1882" s="164">
        <v>5</v>
      </c>
      <c r="F1882" s="165">
        <v>16</v>
      </c>
      <c r="G1882" s="165">
        <v>8</v>
      </c>
      <c r="H1882" s="165">
        <v>8</v>
      </c>
      <c r="I1882" s="162"/>
    </row>
    <row r="1883" spans="2:9" s="158" customFormat="1" ht="10.5" customHeight="1">
      <c r="B1883" s="163"/>
      <c r="C1883" s="181" t="s">
        <v>2063</v>
      </c>
      <c r="D1883" s="181"/>
      <c r="E1883" s="164"/>
      <c r="F1883" s="165"/>
      <c r="G1883" s="165"/>
      <c r="H1883" s="165"/>
      <c r="I1883" s="162"/>
    </row>
    <row r="1884" spans="2:9" s="158" customFormat="1" ht="10.5" customHeight="1">
      <c r="B1884" s="163"/>
      <c r="C1884" s="181" t="s">
        <v>2064</v>
      </c>
      <c r="D1884" s="181"/>
      <c r="E1884" s="164"/>
      <c r="F1884" s="165"/>
      <c r="G1884" s="165"/>
      <c r="H1884" s="165"/>
      <c r="I1884" s="162"/>
    </row>
    <row r="1885" spans="2:9" s="158" customFormat="1" ht="10.5" customHeight="1">
      <c r="B1885" s="163"/>
      <c r="C1885" s="181" t="s">
        <v>2065</v>
      </c>
      <c r="D1885" s="181"/>
      <c r="E1885" s="164">
        <v>6</v>
      </c>
      <c r="F1885" s="165">
        <v>14</v>
      </c>
      <c r="G1885" s="165">
        <v>6</v>
      </c>
      <c r="H1885" s="165">
        <v>8</v>
      </c>
      <c r="I1885" s="162"/>
    </row>
    <row r="1886" spans="2:9" s="158" customFormat="1" ht="10.5" customHeight="1">
      <c r="B1886" s="163"/>
      <c r="C1886" s="181" t="s">
        <v>2066</v>
      </c>
      <c r="D1886" s="181"/>
      <c r="E1886" s="164"/>
      <c r="F1886" s="165"/>
      <c r="G1886" s="165"/>
      <c r="H1886" s="165"/>
      <c r="I1886" s="162"/>
    </row>
    <row r="1887" spans="2:9" s="158" customFormat="1" ht="10.5" customHeight="1">
      <c r="B1887" s="163"/>
      <c r="C1887" s="181" t="s">
        <v>2067</v>
      </c>
      <c r="D1887" s="181"/>
      <c r="E1887" s="164">
        <v>11</v>
      </c>
      <c r="F1887" s="165">
        <v>32</v>
      </c>
      <c r="G1887" s="165">
        <v>19</v>
      </c>
      <c r="H1887" s="165">
        <v>13</v>
      </c>
      <c r="I1887" s="162"/>
    </row>
    <row r="1888" spans="2:9" s="158" customFormat="1" ht="10.5" customHeight="1">
      <c r="B1888" s="163"/>
      <c r="C1888" s="181" t="s">
        <v>2068</v>
      </c>
      <c r="D1888" s="181"/>
      <c r="E1888" s="164">
        <v>9</v>
      </c>
      <c r="F1888" s="165">
        <v>22</v>
      </c>
      <c r="G1888" s="165">
        <v>11</v>
      </c>
      <c r="H1888" s="165">
        <v>11</v>
      </c>
      <c r="I1888" s="162"/>
    </row>
    <row r="1889" spans="2:9" s="158" customFormat="1" ht="10.5" customHeight="1">
      <c r="B1889" s="163"/>
      <c r="C1889" s="181"/>
      <c r="D1889" s="181"/>
      <c r="E1889" s="166"/>
      <c r="F1889" s="167"/>
      <c r="G1889" s="167"/>
      <c r="H1889" s="167"/>
      <c r="I1889" s="162"/>
    </row>
    <row r="1890" spans="2:9" s="158" customFormat="1" ht="10.5" customHeight="1">
      <c r="B1890" s="163"/>
      <c r="C1890" s="181" t="s">
        <v>2069</v>
      </c>
      <c r="D1890" s="181"/>
      <c r="E1890" s="166">
        <f>SUM(E1891:E1900)</f>
        <v>64</v>
      </c>
      <c r="F1890" s="167">
        <f>SUM(F1891:F1900)</f>
        <v>174</v>
      </c>
      <c r="G1890" s="167">
        <f>SUM(G1891:G1900)</f>
        <v>80</v>
      </c>
      <c r="H1890" s="167">
        <f>SUM(H1891:H1900)</f>
        <v>94</v>
      </c>
      <c r="I1890" s="162"/>
    </row>
    <row r="1891" spans="2:9" s="158" customFormat="1" ht="10.5" customHeight="1">
      <c r="B1891" s="163"/>
      <c r="C1891" s="181" t="s">
        <v>2070</v>
      </c>
      <c r="D1891" s="181"/>
      <c r="E1891" s="164">
        <v>15</v>
      </c>
      <c r="F1891" s="165">
        <v>40</v>
      </c>
      <c r="G1891" s="165">
        <v>21</v>
      </c>
      <c r="H1891" s="165">
        <v>19</v>
      </c>
      <c r="I1891" s="162"/>
    </row>
    <row r="1892" spans="2:9" s="158" customFormat="1" ht="10.5" customHeight="1">
      <c r="B1892" s="163"/>
      <c r="C1892" s="181" t="s">
        <v>2071</v>
      </c>
      <c r="D1892" s="181"/>
      <c r="E1892" s="164">
        <v>4</v>
      </c>
      <c r="F1892" s="165">
        <v>14</v>
      </c>
      <c r="G1892" s="165">
        <v>5</v>
      </c>
      <c r="H1892" s="165">
        <v>9</v>
      </c>
      <c r="I1892" s="162"/>
    </row>
    <row r="1893" spans="2:9" s="158" customFormat="1" ht="10.5" customHeight="1">
      <c r="B1893" s="163"/>
      <c r="C1893" s="181" t="s">
        <v>2072</v>
      </c>
      <c r="D1893" s="181"/>
      <c r="E1893" s="164">
        <v>7</v>
      </c>
      <c r="F1893" s="165">
        <v>17</v>
      </c>
      <c r="G1893" s="165">
        <v>6</v>
      </c>
      <c r="H1893" s="165">
        <v>11</v>
      </c>
      <c r="I1893" s="162"/>
    </row>
    <row r="1894" spans="2:9" s="158" customFormat="1" ht="10.5" customHeight="1">
      <c r="B1894" s="163"/>
      <c r="C1894" s="181" t="s">
        <v>2073</v>
      </c>
      <c r="D1894" s="181"/>
      <c r="E1894" s="164"/>
      <c r="F1894" s="165"/>
      <c r="G1894" s="165"/>
      <c r="H1894" s="165"/>
      <c r="I1894" s="162"/>
    </row>
    <row r="1895" spans="2:9" s="158" customFormat="1" ht="10.5" customHeight="1">
      <c r="B1895" s="163"/>
      <c r="C1895" s="181" t="s">
        <v>2074</v>
      </c>
      <c r="D1895" s="181"/>
      <c r="E1895" s="164">
        <v>4</v>
      </c>
      <c r="F1895" s="165">
        <v>16</v>
      </c>
      <c r="G1895" s="165">
        <v>7</v>
      </c>
      <c r="H1895" s="165">
        <v>9</v>
      </c>
      <c r="I1895" s="162"/>
    </row>
    <row r="1896" spans="2:9" s="158" customFormat="1" ht="10.5" customHeight="1">
      <c r="B1896" s="163"/>
      <c r="C1896" s="181" t="s">
        <v>2075</v>
      </c>
      <c r="D1896" s="181"/>
      <c r="E1896" s="164">
        <v>7</v>
      </c>
      <c r="F1896" s="165">
        <v>20</v>
      </c>
      <c r="G1896" s="165">
        <v>10</v>
      </c>
      <c r="H1896" s="165">
        <v>10</v>
      </c>
      <c r="I1896" s="162"/>
    </row>
    <row r="1897" spans="2:9" s="158" customFormat="1" ht="10.5" customHeight="1">
      <c r="B1897" s="163"/>
      <c r="C1897" s="181" t="s">
        <v>2076</v>
      </c>
      <c r="D1897" s="181"/>
      <c r="E1897" s="164">
        <v>6</v>
      </c>
      <c r="F1897" s="165">
        <v>16</v>
      </c>
      <c r="G1897" s="165">
        <v>9</v>
      </c>
      <c r="H1897" s="165">
        <v>7</v>
      </c>
      <c r="I1897" s="162"/>
    </row>
    <row r="1898" spans="2:9" s="158" customFormat="1" ht="10.5" customHeight="1">
      <c r="B1898" s="163"/>
      <c r="C1898" s="181" t="s">
        <v>2077</v>
      </c>
      <c r="D1898" s="181"/>
      <c r="E1898" s="164">
        <v>3</v>
      </c>
      <c r="F1898" s="165">
        <v>9</v>
      </c>
      <c r="G1898" s="165">
        <v>4</v>
      </c>
      <c r="H1898" s="165">
        <v>5</v>
      </c>
      <c r="I1898" s="162"/>
    </row>
    <row r="1899" spans="2:9" s="158" customFormat="1" ht="10.5" customHeight="1">
      <c r="B1899" s="163"/>
      <c r="C1899" s="181" t="s">
        <v>2078</v>
      </c>
      <c r="D1899" s="181"/>
      <c r="E1899" s="164">
        <v>15</v>
      </c>
      <c r="F1899" s="165">
        <v>38</v>
      </c>
      <c r="G1899" s="165">
        <v>17</v>
      </c>
      <c r="H1899" s="165">
        <v>21</v>
      </c>
      <c r="I1899" s="162"/>
    </row>
    <row r="1900" spans="2:9" s="158" customFormat="1" ht="10.5" customHeight="1">
      <c r="B1900" s="163"/>
      <c r="C1900" s="181" t="s">
        <v>2079</v>
      </c>
      <c r="D1900" s="181"/>
      <c r="E1900" s="164">
        <v>3</v>
      </c>
      <c r="F1900" s="165">
        <v>4</v>
      </c>
      <c r="G1900" s="165">
        <v>1</v>
      </c>
      <c r="H1900" s="165">
        <v>3</v>
      </c>
      <c r="I1900" s="162"/>
    </row>
    <row r="1901" spans="2:9" s="158" customFormat="1" ht="10.5" customHeight="1">
      <c r="B1901" s="163"/>
      <c r="C1901" s="181"/>
      <c r="D1901" s="181"/>
      <c r="E1901" s="166"/>
      <c r="F1901" s="167"/>
      <c r="G1901" s="167"/>
      <c r="H1901" s="167"/>
      <c r="I1901" s="162"/>
    </row>
    <row r="1902" spans="2:9" s="158" customFormat="1" ht="10.5" customHeight="1">
      <c r="B1902" s="163"/>
      <c r="C1902" s="181" t="s">
        <v>2080</v>
      </c>
      <c r="D1902" s="181"/>
      <c r="E1902" s="166">
        <f>SUM(E1903:E1913)</f>
        <v>66</v>
      </c>
      <c r="F1902" s="167">
        <f>SUM(F1903:F1913)</f>
        <v>187</v>
      </c>
      <c r="G1902" s="167">
        <f>SUM(G1903:G1913)</f>
        <v>97</v>
      </c>
      <c r="H1902" s="167">
        <f>SUM(H1903:H1913)</f>
        <v>90</v>
      </c>
      <c r="I1902" s="162"/>
    </row>
    <row r="1903" spans="2:9" s="158" customFormat="1" ht="10.5" customHeight="1">
      <c r="B1903" s="163"/>
      <c r="C1903" s="181" t="s">
        <v>2081</v>
      </c>
      <c r="D1903" s="181"/>
      <c r="E1903" s="164">
        <v>6</v>
      </c>
      <c r="F1903" s="165">
        <v>14</v>
      </c>
      <c r="G1903" s="165">
        <v>7</v>
      </c>
      <c r="H1903" s="165">
        <v>7</v>
      </c>
      <c r="I1903" s="162"/>
    </row>
    <row r="1904" spans="2:9" s="158" customFormat="1" ht="10.5" customHeight="1">
      <c r="B1904" s="163"/>
      <c r="C1904" s="181" t="s">
        <v>2082</v>
      </c>
      <c r="D1904" s="181"/>
      <c r="E1904" s="164">
        <v>5</v>
      </c>
      <c r="F1904" s="165">
        <v>8</v>
      </c>
      <c r="G1904" s="165">
        <v>4</v>
      </c>
      <c r="H1904" s="165">
        <v>4</v>
      </c>
      <c r="I1904" s="162"/>
    </row>
    <row r="1905" spans="2:9" s="158" customFormat="1" ht="10.5" customHeight="1">
      <c r="B1905" s="163"/>
      <c r="C1905" s="181" t="s">
        <v>2083</v>
      </c>
      <c r="D1905" s="181"/>
      <c r="E1905" s="164">
        <v>6</v>
      </c>
      <c r="F1905" s="165">
        <v>18</v>
      </c>
      <c r="G1905" s="165">
        <v>9</v>
      </c>
      <c r="H1905" s="165">
        <v>9</v>
      </c>
      <c r="I1905" s="162"/>
    </row>
    <row r="1906" spans="2:9" s="158" customFormat="1" ht="10.5" customHeight="1">
      <c r="B1906" s="163"/>
      <c r="C1906" s="181" t="s">
        <v>2084</v>
      </c>
      <c r="D1906" s="181"/>
      <c r="E1906" s="164"/>
      <c r="F1906" s="165"/>
      <c r="G1906" s="165"/>
      <c r="H1906" s="165"/>
      <c r="I1906" s="162"/>
    </row>
    <row r="1907" spans="2:9" s="158" customFormat="1" ht="10.5" customHeight="1">
      <c r="B1907" s="163"/>
      <c r="C1907" s="181" t="s">
        <v>2085</v>
      </c>
      <c r="D1907" s="181"/>
      <c r="E1907" s="164">
        <v>10</v>
      </c>
      <c r="F1907" s="165">
        <v>28</v>
      </c>
      <c r="G1907" s="165">
        <v>15</v>
      </c>
      <c r="H1907" s="165">
        <v>13</v>
      </c>
      <c r="I1907" s="162"/>
    </row>
    <row r="1908" spans="2:9" s="158" customFormat="1" ht="10.5" customHeight="1">
      <c r="B1908" s="163"/>
      <c r="C1908" s="181" t="s">
        <v>2086</v>
      </c>
      <c r="D1908" s="181"/>
      <c r="E1908" s="164"/>
      <c r="F1908" s="165"/>
      <c r="G1908" s="165"/>
      <c r="H1908" s="165"/>
      <c r="I1908" s="162"/>
    </row>
    <row r="1909" spans="2:9" s="158" customFormat="1" ht="10.5" customHeight="1">
      <c r="B1909" s="163"/>
      <c r="C1909" s="181" t="s">
        <v>2087</v>
      </c>
      <c r="D1909" s="181"/>
      <c r="E1909" s="164">
        <v>8</v>
      </c>
      <c r="F1909" s="165">
        <v>19</v>
      </c>
      <c r="G1909" s="165">
        <v>11</v>
      </c>
      <c r="H1909" s="165">
        <v>8</v>
      </c>
      <c r="I1909" s="162"/>
    </row>
    <row r="1910" spans="2:9" s="158" customFormat="1" ht="10.5" customHeight="1">
      <c r="B1910" s="163"/>
      <c r="C1910" s="181" t="s">
        <v>2088</v>
      </c>
      <c r="D1910" s="181"/>
      <c r="E1910" s="164"/>
      <c r="F1910" s="165"/>
      <c r="G1910" s="165"/>
      <c r="H1910" s="165"/>
      <c r="I1910" s="162"/>
    </row>
    <row r="1911" spans="2:9" s="158" customFormat="1" ht="10.5" customHeight="1">
      <c r="B1911" s="163"/>
      <c r="C1911" s="181" t="s">
        <v>2089</v>
      </c>
      <c r="D1911" s="181"/>
      <c r="E1911" s="164">
        <v>3</v>
      </c>
      <c r="F1911" s="165">
        <v>15</v>
      </c>
      <c r="G1911" s="165">
        <v>7</v>
      </c>
      <c r="H1911" s="165">
        <v>8</v>
      </c>
      <c r="I1911" s="162"/>
    </row>
    <row r="1912" spans="2:9" s="158" customFormat="1" ht="10.5" customHeight="1">
      <c r="B1912" s="163"/>
      <c r="C1912" s="181" t="s">
        <v>2090</v>
      </c>
      <c r="D1912" s="181"/>
      <c r="E1912" s="164">
        <v>19</v>
      </c>
      <c r="F1912" s="165">
        <v>58</v>
      </c>
      <c r="G1912" s="165">
        <v>28</v>
      </c>
      <c r="H1912" s="165">
        <v>30</v>
      </c>
      <c r="I1912" s="162"/>
    </row>
    <row r="1913" spans="2:9" s="158" customFormat="1" ht="10.5" customHeight="1">
      <c r="B1913" s="163"/>
      <c r="C1913" s="181" t="s">
        <v>2091</v>
      </c>
      <c r="D1913" s="181"/>
      <c r="E1913" s="164">
        <v>9</v>
      </c>
      <c r="F1913" s="165">
        <v>27</v>
      </c>
      <c r="G1913" s="165">
        <v>16</v>
      </c>
      <c r="H1913" s="165">
        <v>11</v>
      </c>
      <c r="I1913" s="162"/>
    </row>
    <row r="1914" spans="2:9" s="158" customFormat="1" ht="10.5" customHeight="1">
      <c r="B1914" s="163"/>
      <c r="C1914" s="181"/>
      <c r="D1914" s="181"/>
      <c r="E1914" s="166"/>
      <c r="F1914" s="167"/>
      <c r="G1914" s="167"/>
      <c r="H1914" s="167"/>
      <c r="I1914" s="162"/>
    </row>
    <row r="1915" spans="2:9" s="158" customFormat="1" ht="10.5" customHeight="1">
      <c r="B1915" s="163"/>
      <c r="C1915" s="181" t="s">
        <v>2092</v>
      </c>
      <c r="D1915" s="181"/>
      <c r="E1915" s="166">
        <f>SUM(E1916:E1918)</f>
        <v>40</v>
      </c>
      <c r="F1915" s="167">
        <f>SUM(F1916:F1918)</f>
        <v>123</v>
      </c>
      <c r="G1915" s="167">
        <f>SUM(G1916:G1918)</f>
        <v>62</v>
      </c>
      <c r="H1915" s="167">
        <f>SUM(H1916:H1918)</f>
        <v>61</v>
      </c>
      <c r="I1915" s="162"/>
    </row>
    <row r="1916" spans="2:9" s="158" customFormat="1" ht="10.5" customHeight="1">
      <c r="B1916" s="163"/>
      <c r="C1916" s="181" t="s">
        <v>2093</v>
      </c>
      <c r="D1916" s="181"/>
      <c r="E1916" s="164">
        <v>30</v>
      </c>
      <c r="F1916" s="165">
        <v>93</v>
      </c>
      <c r="G1916" s="165">
        <v>47</v>
      </c>
      <c r="H1916" s="165">
        <v>46</v>
      </c>
      <c r="I1916" s="162"/>
    </row>
    <row r="1917" spans="2:9" s="158" customFormat="1" ht="10.5" customHeight="1">
      <c r="B1917" s="163"/>
      <c r="C1917" s="181" t="s">
        <v>2094</v>
      </c>
      <c r="D1917" s="181"/>
      <c r="E1917" s="164">
        <v>10</v>
      </c>
      <c r="F1917" s="165">
        <v>30</v>
      </c>
      <c r="G1917" s="165">
        <v>15</v>
      </c>
      <c r="H1917" s="165">
        <v>15</v>
      </c>
      <c r="I1917" s="162"/>
    </row>
    <row r="1918" spans="2:9" s="158" customFormat="1" ht="10.5" customHeight="1">
      <c r="B1918" s="163"/>
      <c r="C1918" s="181" t="s">
        <v>2095</v>
      </c>
      <c r="D1918" s="181"/>
      <c r="E1918" s="164"/>
      <c r="F1918" s="165"/>
      <c r="G1918" s="165"/>
      <c r="H1918" s="165"/>
      <c r="I1918" s="162"/>
    </row>
    <row r="1919" spans="2:9" s="158" customFormat="1" ht="10.5" customHeight="1">
      <c r="B1919" s="163"/>
      <c r="C1919" s="181"/>
      <c r="D1919" s="181"/>
      <c r="E1919" s="166"/>
      <c r="F1919" s="167"/>
      <c r="G1919" s="167"/>
      <c r="H1919" s="167"/>
      <c r="I1919" s="162"/>
    </row>
    <row r="1920" spans="2:9" s="158" customFormat="1" ht="10.5" customHeight="1">
      <c r="B1920" s="163"/>
      <c r="C1920" s="181" t="s">
        <v>2096</v>
      </c>
      <c r="D1920" s="181"/>
      <c r="E1920" s="166">
        <f>SUM(E1921:E1994)</f>
        <v>1130</v>
      </c>
      <c r="F1920" s="167">
        <f>SUM(F1921:F1994)</f>
        <v>2988</v>
      </c>
      <c r="G1920" s="167">
        <f>SUM(G1921:G1994)</f>
        <v>1493</v>
      </c>
      <c r="H1920" s="167">
        <f>SUM(H1921:H1994)</f>
        <v>1495</v>
      </c>
      <c r="I1920" s="162"/>
    </row>
    <row r="1921" spans="2:9" s="158" customFormat="1" ht="10.5" customHeight="1">
      <c r="B1921" s="163"/>
      <c r="C1921" s="181" t="s">
        <v>2097</v>
      </c>
      <c r="D1921" s="181"/>
      <c r="E1921" s="164">
        <v>35</v>
      </c>
      <c r="F1921" s="165">
        <v>94</v>
      </c>
      <c r="G1921" s="165">
        <v>47</v>
      </c>
      <c r="H1921" s="165">
        <v>47</v>
      </c>
      <c r="I1921" s="162"/>
    </row>
    <row r="1922" spans="2:9" s="158" customFormat="1" ht="10.5" customHeight="1">
      <c r="B1922" s="169"/>
      <c r="C1922" s="182"/>
      <c r="D1922" s="182"/>
      <c r="E1922" s="170"/>
      <c r="F1922" s="171"/>
      <c r="G1922" s="171"/>
      <c r="H1922" s="171"/>
      <c r="I1922" s="162"/>
    </row>
    <row r="1923" spans="2:9" s="158" customFormat="1" ht="10.5" customHeight="1">
      <c r="B1923" s="163"/>
      <c r="C1923" s="181" t="s">
        <v>2098</v>
      </c>
      <c r="D1923" s="181"/>
      <c r="E1923" s="164"/>
      <c r="F1923" s="165"/>
      <c r="G1923" s="165"/>
      <c r="H1923" s="165"/>
      <c r="I1923" s="162"/>
    </row>
    <row r="1924" spans="2:9" s="158" customFormat="1" ht="10.5" customHeight="1">
      <c r="B1924" s="163"/>
      <c r="C1924" s="181" t="s">
        <v>2099</v>
      </c>
      <c r="D1924" s="181"/>
      <c r="E1924" s="164">
        <v>5</v>
      </c>
      <c r="F1924" s="165">
        <v>10</v>
      </c>
      <c r="G1924" s="165">
        <v>4</v>
      </c>
      <c r="H1924" s="165">
        <v>6</v>
      </c>
      <c r="I1924" s="162"/>
    </row>
    <row r="1925" spans="2:9" s="158" customFormat="1" ht="10.5" customHeight="1">
      <c r="B1925" s="163"/>
      <c r="C1925" s="181" t="s">
        <v>2100</v>
      </c>
      <c r="D1925" s="181"/>
      <c r="E1925" s="164"/>
      <c r="F1925" s="165"/>
      <c r="G1925" s="165"/>
      <c r="H1925" s="165"/>
      <c r="I1925" s="162"/>
    </row>
    <row r="1926" spans="2:9" s="158" customFormat="1" ht="10.5" customHeight="1">
      <c r="B1926" s="163"/>
      <c r="C1926" s="181" t="s">
        <v>2101</v>
      </c>
      <c r="D1926" s="181"/>
      <c r="E1926" s="164">
        <v>6</v>
      </c>
      <c r="F1926" s="165">
        <v>17</v>
      </c>
      <c r="G1926" s="165">
        <v>9</v>
      </c>
      <c r="H1926" s="165">
        <v>8</v>
      </c>
      <c r="I1926" s="162"/>
    </row>
    <row r="1927" spans="2:9" s="158" customFormat="1" ht="10.5" customHeight="1">
      <c r="B1927" s="163"/>
      <c r="C1927" s="181" t="s">
        <v>2102</v>
      </c>
      <c r="D1927" s="181"/>
      <c r="E1927" s="164"/>
      <c r="F1927" s="165"/>
      <c r="G1927" s="165"/>
      <c r="H1927" s="165"/>
      <c r="I1927" s="162"/>
    </row>
    <row r="1928" spans="2:9" s="158" customFormat="1" ht="10.5" customHeight="1">
      <c r="B1928" s="163"/>
      <c r="C1928" s="181" t="s">
        <v>2103</v>
      </c>
      <c r="D1928" s="181"/>
      <c r="E1928" s="164">
        <v>8</v>
      </c>
      <c r="F1928" s="165">
        <v>22</v>
      </c>
      <c r="G1928" s="165">
        <v>10</v>
      </c>
      <c r="H1928" s="165">
        <v>12</v>
      </c>
      <c r="I1928" s="162"/>
    </row>
    <row r="1929" spans="2:9" s="158" customFormat="1" ht="10.5" customHeight="1">
      <c r="B1929" s="163"/>
      <c r="C1929" s="181" t="s">
        <v>2104</v>
      </c>
      <c r="D1929" s="181"/>
      <c r="E1929" s="164"/>
      <c r="F1929" s="165"/>
      <c r="G1929" s="165"/>
      <c r="H1929" s="165"/>
      <c r="I1929" s="162"/>
    </row>
    <row r="1930" spans="2:9" s="158" customFormat="1" ht="10.5" customHeight="1">
      <c r="B1930" s="163"/>
      <c r="C1930" s="181" t="s">
        <v>2105</v>
      </c>
      <c r="D1930" s="181"/>
      <c r="E1930" s="164">
        <v>30</v>
      </c>
      <c r="F1930" s="165">
        <v>86</v>
      </c>
      <c r="G1930" s="165">
        <v>40</v>
      </c>
      <c r="H1930" s="165">
        <v>46</v>
      </c>
      <c r="I1930" s="162"/>
    </row>
    <row r="1931" spans="2:9" s="158" customFormat="1" ht="10.5" customHeight="1">
      <c r="B1931" s="163"/>
      <c r="C1931" s="181" t="s">
        <v>2106</v>
      </c>
      <c r="D1931" s="181"/>
      <c r="E1931" s="164">
        <v>4</v>
      </c>
      <c r="F1931" s="165">
        <v>11</v>
      </c>
      <c r="G1931" s="165">
        <v>5</v>
      </c>
      <c r="H1931" s="165">
        <v>6</v>
      </c>
      <c r="I1931" s="162"/>
    </row>
    <row r="1932" spans="2:9" s="158" customFormat="1" ht="10.5" customHeight="1">
      <c r="B1932" s="163"/>
      <c r="C1932" s="181" t="s">
        <v>2107</v>
      </c>
      <c r="D1932" s="181"/>
      <c r="E1932" s="164">
        <v>4</v>
      </c>
      <c r="F1932" s="165">
        <v>14</v>
      </c>
      <c r="G1932" s="165">
        <v>7</v>
      </c>
      <c r="H1932" s="165">
        <v>7</v>
      </c>
      <c r="I1932" s="162"/>
    </row>
    <row r="1933" spans="2:9" s="158" customFormat="1" ht="10.5" customHeight="1">
      <c r="B1933" s="163"/>
      <c r="C1933" s="181" t="s">
        <v>2108</v>
      </c>
      <c r="D1933" s="181"/>
      <c r="E1933" s="164"/>
      <c r="F1933" s="165"/>
      <c r="G1933" s="165"/>
      <c r="H1933" s="165"/>
      <c r="I1933" s="162"/>
    </row>
    <row r="1934" spans="2:9" s="158" customFormat="1" ht="10.5" customHeight="1">
      <c r="B1934" s="163"/>
      <c r="C1934" s="181" t="s">
        <v>2109</v>
      </c>
      <c r="D1934" s="181"/>
      <c r="E1934" s="164"/>
      <c r="F1934" s="165"/>
      <c r="G1934" s="165"/>
      <c r="H1934" s="165"/>
      <c r="I1934" s="162"/>
    </row>
    <row r="1935" spans="2:9" s="158" customFormat="1" ht="10.5" customHeight="1">
      <c r="B1935" s="163"/>
      <c r="C1935" s="181" t="s">
        <v>2110</v>
      </c>
      <c r="D1935" s="181"/>
      <c r="E1935" s="164">
        <v>54</v>
      </c>
      <c r="F1935" s="165">
        <v>137</v>
      </c>
      <c r="G1935" s="165">
        <v>67</v>
      </c>
      <c r="H1935" s="165">
        <v>70</v>
      </c>
      <c r="I1935" s="162"/>
    </row>
    <row r="1936" spans="2:9" s="158" customFormat="1" ht="10.5" customHeight="1">
      <c r="B1936" s="163"/>
      <c r="C1936" s="181" t="s">
        <v>2111</v>
      </c>
      <c r="D1936" s="181"/>
      <c r="E1936" s="164"/>
      <c r="F1936" s="165"/>
      <c r="G1936" s="165"/>
      <c r="H1936" s="165"/>
      <c r="I1936" s="162"/>
    </row>
    <row r="1937" spans="2:9" s="158" customFormat="1" ht="10.5" customHeight="1">
      <c r="B1937" s="163"/>
      <c r="C1937" s="181" t="s">
        <v>2112</v>
      </c>
      <c r="D1937" s="181"/>
      <c r="E1937" s="164"/>
      <c r="F1937" s="165"/>
      <c r="G1937" s="165"/>
      <c r="H1937" s="165"/>
      <c r="I1937" s="162"/>
    </row>
    <row r="1938" spans="2:9" s="158" customFormat="1" ht="10.5" customHeight="1">
      <c r="B1938" s="163"/>
      <c r="C1938" s="181" t="s">
        <v>2113</v>
      </c>
      <c r="D1938" s="181"/>
      <c r="E1938" s="164">
        <v>35</v>
      </c>
      <c r="F1938" s="165">
        <v>80</v>
      </c>
      <c r="G1938" s="165">
        <v>41</v>
      </c>
      <c r="H1938" s="165">
        <v>39</v>
      </c>
      <c r="I1938" s="162"/>
    </row>
    <row r="1939" spans="2:9" s="158" customFormat="1" ht="10.5" customHeight="1">
      <c r="B1939" s="163"/>
      <c r="C1939" s="181" t="s">
        <v>2114</v>
      </c>
      <c r="D1939" s="181"/>
      <c r="E1939" s="164"/>
      <c r="F1939" s="165"/>
      <c r="G1939" s="165"/>
      <c r="H1939" s="165"/>
      <c r="I1939" s="162"/>
    </row>
    <row r="1940" spans="2:9" s="158" customFormat="1" ht="10.5" customHeight="1">
      <c r="B1940" s="163"/>
      <c r="C1940" s="181" t="s">
        <v>2115</v>
      </c>
      <c r="D1940" s="181"/>
      <c r="E1940" s="164">
        <v>13</v>
      </c>
      <c r="F1940" s="165">
        <v>41</v>
      </c>
      <c r="G1940" s="165">
        <v>17</v>
      </c>
      <c r="H1940" s="165">
        <v>24</v>
      </c>
      <c r="I1940" s="162"/>
    </row>
    <row r="1941" spans="2:9" s="158" customFormat="1" ht="10.5" customHeight="1">
      <c r="B1941" s="163"/>
      <c r="C1941" s="181" t="s">
        <v>2116</v>
      </c>
      <c r="D1941" s="181"/>
      <c r="E1941" s="164">
        <v>12</v>
      </c>
      <c r="F1941" s="165">
        <v>29</v>
      </c>
      <c r="G1941" s="165">
        <v>13</v>
      </c>
      <c r="H1941" s="165">
        <v>16</v>
      </c>
      <c r="I1941" s="162"/>
    </row>
    <row r="1942" spans="2:9" s="158" customFormat="1" ht="10.5" customHeight="1">
      <c r="B1942" s="163"/>
      <c r="C1942" s="181" t="s">
        <v>2117</v>
      </c>
      <c r="D1942" s="181"/>
      <c r="E1942" s="164">
        <v>5</v>
      </c>
      <c r="F1942" s="165">
        <v>12</v>
      </c>
      <c r="G1942" s="165">
        <v>6</v>
      </c>
      <c r="H1942" s="165">
        <v>6</v>
      </c>
      <c r="I1942" s="162"/>
    </row>
    <row r="1943" spans="2:9" s="158" customFormat="1" ht="10.5" customHeight="1">
      <c r="B1943" s="163"/>
      <c r="C1943" s="181" t="s">
        <v>2118</v>
      </c>
      <c r="D1943" s="181"/>
      <c r="E1943" s="164">
        <v>13</v>
      </c>
      <c r="F1943" s="165">
        <v>34</v>
      </c>
      <c r="G1943" s="165">
        <v>17</v>
      </c>
      <c r="H1943" s="165">
        <v>17</v>
      </c>
      <c r="I1943" s="162"/>
    </row>
    <row r="1944" spans="2:9" s="158" customFormat="1" ht="10.5" customHeight="1">
      <c r="B1944" s="163"/>
      <c r="C1944" s="181" t="s">
        <v>2119</v>
      </c>
      <c r="D1944" s="181"/>
      <c r="E1944" s="164">
        <v>13</v>
      </c>
      <c r="F1944" s="165">
        <v>37</v>
      </c>
      <c r="G1944" s="165">
        <v>19</v>
      </c>
      <c r="H1944" s="165">
        <v>18</v>
      </c>
      <c r="I1944" s="162"/>
    </row>
    <row r="1945" spans="2:9" s="158" customFormat="1" ht="10.5" customHeight="1">
      <c r="B1945" s="163"/>
      <c r="C1945" s="181" t="s">
        <v>2120</v>
      </c>
      <c r="D1945" s="181"/>
      <c r="E1945" s="164">
        <v>3</v>
      </c>
      <c r="F1945" s="165">
        <v>8</v>
      </c>
      <c r="G1945" s="165">
        <v>4</v>
      </c>
      <c r="H1945" s="165">
        <v>4</v>
      </c>
      <c r="I1945" s="162"/>
    </row>
    <row r="1946" spans="2:9" s="158" customFormat="1" ht="10.5" customHeight="1">
      <c r="B1946" s="163"/>
      <c r="C1946" s="181" t="s">
        <v>2121</v>
      </c>
      <c r="D1946" s="181"/>
      <c r="E1946" s="164">
        <v>11</v>
      </c>
      <c r="F1946" s="165">
        <v>39</v>
      </c>
      <c r="G1946" s="165">
        <v>17</v>
      </c>
      <c r="H1946" s="165">
        <v>22</v>
      </c>
      <c r="I1946" s="162"/>
    </row>
    <row r="1947" spans="2:9" s="158" customFormat="1" ht="10.5" customHeight="1">
      <c r="B1947" s="163"/>
      <c r="C1947" s="181" t="s">
        <v>2122</v>
      </c>
      <c r="D1947" s="181"/>
      <c r="E1947" s="164">
        <v>3</v>
      </c>
      <c r="F1947" s="165">
        <v>10</v>
      </c>
      <c r="G1947" s="165">
        <v>6</v>
      </c>
      <c r="H1947" s="165">
        <v>4</v>
      </c>
      <c r="I1947" s="162"/>
    </row>
    <row r="1948" spans="2:9" s="158" customFormat="1" ht="10.5" customHeight="1">
      <c r="B1948" s="163"/>
      <c r="C1948" s="181" t="s">
        <v>2123</v>
      </c>
      <c r="D1948" s="181"/>
      <c r="E1948" s="164"/>
      <c r="F1948" s="165"/>
      <c r="G1948" s="165"/>
      <c r="H1948" s="165"/>
      <c r="I1948" s="162"/>
    </row>
    <row r="1949" spans="2:9" s="158" customFormat="1" ht="10.5" customHeight="1">
      <c r="B1949" s="163"/>
      <c r="C1949" s="181" t="s">
        <v>2124</v>
      </c>
      <c r="D1949" s="181"/>
      <c r="E1949" s="164">
        <v>6</v>
      </c>
      <c r="F1949" s="165">
        <v>15</v>
      </c>
      <c r="G1949" s="165">
        <v>8</v>
      </c>
      <c r="H1949" s="165">
        <v>7</v>
      </c>
      <c r="I1949" s="162"/>
    </row>
    <row r="1950" spans="2:9" s="158" customFormat="1" ht="10.5" customHeight="1">
      <c r="B1950" s="163"/>
      <c r="C1950" s="181" t="s">
        <v>2125</v>
      </c>
      <c r="D1950" s="181"/>
      <c r="E1950" s="164">
        <v>9</v>
      </c>
      <c r="F1950" s="165">
        <v>26</v>
      </c>
      <c r="G1950" s="165">
        <v>16</v>
      </c>
      <c r="H1950" s="165">
        <v>10</v>
      </c>
      <c r="I1950" s="162"/>
    </row>
    <row r="1951" spans="2:9" s="158" customFormat="1" ht="10.5" customHeight="1">
      <c r="B1951" s="163"/>
      <c r="C1951" s="181" t="s">
        <v>2126</v>
      </c>
      <c r="D1951" s="181"/>
      <c r="E1951" s="164">
        <v>7</v>
      </c>
      <c r="F1951" s="165">
        <v>16</v>
      </c>
      <c r="G1951" s="165">
        <v>10</v>
      </c>
      <c r="H1951" s="165">
        <v>6</v>
      </c>
      <c r="I1951" s="162"/>
    </row>
    <row r="1952" spans="2:9" s="158" customFormat="1" ht="10.5" customHeight="1">
      <c r="B1952" s="163"/>
      <c r="C1952" s="181" t="s">
        <v>2127</v>
      </c>
      <c r="D1952" s="181"/>
      <c r="E1952" s="164"/>
      <c r="F1952" s="165"/>
      <c r="G1952" s="165"/>
      <c r="H1952" s="165"/>
      <c r="I1952" s="162"/>
    </row>
    <row r="1953" spans="2:9" s="158" customFormat="1" ht="10.5" customHeight="1">
      <c r="B1953" s="163"/>
      <c r="C1953" s="181" t="s">
        <v>2128</v>
      </c>
      <c r="D1953" s="181"/>
      <c r="E1953" s="164">
        <v>8</v>
      </c>
      <c r="F1953" s="165">
        <v>26</v>
      </c>
      <c r="G1953" s="165">
        <v>12</v>
      </c>
      <c r="H1953" s="165">
        <v>14</v>
      </c>
      <c r="I1953" s="162"/>
    </row>
    <row r="1954" spans="2:9" s="158" customFormat="1" ht="10.5" customHeight="1">
      <c r="B1954" s="163"/>
      <c r="C1954" s="181" t="s">
        <v>2129</v>
      </c>
      <c r="D1954" s="181"/>
      <c r="E1954" s="164">
        <v>7</v>
      </c>
      <c r="F1954" s="165">
        <v>16</v>
      </c>
      <c r="G1954" s="165">
        <v>10</v>
      </c>
      <c r="H1954" s="165">
        <v>6</v>
      </c>
      <c r="I1954" s="162"/>
    </row>
    <row r="1955" spans="2:9" s="158" customFormat="1" ht="10.5" customHeight="1">
      <c r="B1955" s="163"/>
      <c r="C1955" s="181" t="s">
        <v>2130</v>
      </c>
      <c r="D1955" s="181"/>
      <c r="E1955" s="164"/>
      <c r="F1955" s="165"/>
      <c r="G1955" s="165"/>
      <c r="H1955" s="165"/>
      <c r="I1955" s="162"/>
    </row>
    <row r="1956" spans="2:9" s="158" customFormat="1" ht="10.5" customHeight="1">
      <c r="B1956" s="163"/>
      <c r="C1956" s="181" t="s">
        <v>2131</v>
      </c>
      <c r="D1956" s="181"/>
      <c r="E1956" s="164">
        <v>16</v>
      </c>
      <c r="F1956" s="165">
        <v>43</v>
      </c>
      <c r="G1956" s="165">
        <v>21</v>
      </c>
      <c r="H1956" s="165">
        <v>22</v>
      </c>
      <c r="I1956" s="162"/>
    </row>
    <row r="1957" spans="2:9" s="158" customFormat="1" ht="10.5" customHeight="1">
      <c r="B1957" s="163"/>
      <c r="C1957" s="181" t="s">
        <v>2132</v>
      </c>
      <c r="D1957" s="181"/>
      <c r="E1957" s="164"/>
      <c r="F1957" s="165"/>
      <c r="G1957" s="165"/>
      <c r="H1957" s="165"/>
      <c r="I1957" s="162"/>
    </row>
    <row r="1958" spans="2:9" s="158" customFormat="1" ht="10.5" customHeight="1">
      <c r="B1958" s="163"/>
      <c r="C1958" s="181" t="s">
        <v>2133</v>
      </c>
      <c r="D1958" s="181"/>
      <c r="E1958" s="164">
        <v>4</v>
      </c>
      <c r="F1958" s="165">
        <v>7</v>
      </c>
      <c r="G1958" s="165">
        <v>4</v>
      </c>
      <c r="H1958" s="165">
        <v>3</v>
      </c>
      <c r="I1958" s="162"/>
    </row>
    <row r="1959" spans="2:9" s="158" customFormat="1" ht="10.5" customHeight="1">
      <c r="B1959" s="163"/>
      <c r="C1959" s="181" t="s">
        <v>2134</v>
      </c>
      <c r="D1959" s="181"/>
      <c r="E1959" s="164"/>
      <c r="F1959" s="165"/>
      <c r="G1959" s="165"/>
      <c r="H1959" s="165"/>
      <c r="I1959" s="162"/>
    </row>
    <row r="1960" spans="2:9" s="158" customFormat="1" ht="10.5" customHeight="1">
      <c r="B1960" s="163"/>
      <c r="C1960" s="181" t="s">
        <v>2135</v>
      </c>
      <c r="D1960" s="181"/>
      <c r="E1960" s="164">
        <v>4</v>
      </c>
      <c r="F1960" s="165">
        <v>15</v>
      </c>
      <c r="G1960" s="165">
        <v>7</v>
      </c>
      <c r="H1960" s="165">
        <v>8</v>
      </c>
      <c r="I1960" s="162"/>
    </row>
    <row r="1961" spans="2:9" s="158" customFormat="1" ht="10.5" customHeight="1">
      <c r="B1961" s="163"/>
      <c r="C1961" s="181" t="s">
        <v>2136</v>
      </c>
      <c r="D1961" s="181"/>
      <c r="E1961" s="164">
        <v>3</v>
      </c>
      <c r="F1961" s="165">
        <v>6</v>
      </c>
      <c r="G1961" s="165">
        <v>4</v>
      </c>
      <c r="H1961" s="165">
        <v>2</v>
      </c>
      <c r="I1961" s="162"/>
    </row>
    <row r="1962" spans="2:9" s="158" customFormat="1" ht="10.5" customHeight="1">
      <c r="B1962" s="163"/>
      <c r="C1962" s="181" t="s">
        <v>2137</v>
      </c>
      <c r="D1962" s="181"/>
      <c r="E1962" s="164">
        <v>7</v>
      </c>
      <c r="F1962" s="165">
        <v>20</v>
      </c>
      <c r="G1962" s="165">
        <v>9</v>
      </c>
      <c r="H1962" s="165">
        <v>11</v>
      </c>
      <c r="I1962" s="162"/>
    </row>
    <row r="1963" spans="2:9" s="158" customFormat="1" ht="10.5" customHeight="1">
      <c r="B1963" s="163"/>
      <c r="C1963" s="181" t="s">
        <v>2138</v>
      </c>
      <c r="D1963" s="181"/>
      <c r="E1963" s="164">
        <v>6</v>
      </c>
      <c r="F1963" s="165">
        <v>18</v>
      </c>
      <c r="G1963" s="165">
        <v>9</v>
      </c>
      <c r="H1963" s="165">
        <v>9</v>
      </c>
      <c r="I1963" s="162"/>
    </row>
    <row r="1964" spans="2:9" s="158" customFormat="1" ht="10.5" customHeight="1">
      <c r="B1964" s="163"/>
      <c r="C1964" s="181" t="s">
        <v>2139</v>
      </c>
      <c r="D1964" s="181"/>
      <c r="E1964" s="164"/>
      <c r="F1964" s="165"/>
      <c r="G1964" s="165"/>
      <c r="H1964" s="165"/>
      <c r="I1964" s="162"/>
    </row>
    <row r="1965" spans="2:9" s="158" customFormat="1" ht="10.5" customHeight="1">
      <c r="B1965" s="163"/>
      <c r="C1965" s="181" t="s">
        <v>2140</v>
      </c>
      <c r="D1965" s="181"/>
      <c r="E1965" s="164">
        <v>27</v>
      </c>
      <c r="F1965" s="165">
        <v>67</v>
      </c>
      <c r="G1965" s="165">
        <v>29</v>
      </c>
      <c r="H1965" s="165">
        <v>38</v>
      </c>
      <c r="I1965" s="162"/>
    </row>
    <row r="1966" spans="2:9" s="158" customFormat="1" ht="10.5" customHeight="1">
      <c r="B1966" s="163"/>
      <c r="C1966" s="181" t="s">
        <v>2141</v>
      </c>
      <c r="D1966" s="181"/>
      <c r="E1966" s="164">
        <v>4</v>
      </c>
      <c r="F1966" s="165">
        <v>11</v>
      </c>
      <c r="G1966" s="165">
        <v>6</v>
      </c>
      <c r="H1966" s="165">
        <v>5</v>
      </c>
      <c r="I1966" s="162"/>
    </row>
    <row r="1967" spans="2:9" s="158" customFormat="1" ht="10.5" customHeight="1">
      <c r="B1967" s="163"/>
      <c r="C1967" s="181" t="s">
        <v>2142</v>
      </c>
      <c r="D1967" s="181"/>
      <c r="E1967" s="164">
        <v>45</v>
      </c>
      <c r="F1967" s="165">
        <v>110</v>
      </c>
      <c r="G1967" s="165">
        <v>58</v>
      </c>
      <c r="H1967" s="165">
        <v>52</v>
      </c>
      <c r="I1967" s="162"/>
    </row>
    <row r="1968" spans="2:9" s="158" customFormat="1" ht="10.5" customHeight="1">
      <c r="B1968" s="163"/>
      <c r="C1968" s="181" t="s">
        <v>2143</v>
      </c>
      <c r="D1968" s="181"/>
      <c r="E1968" s="164">
        <v>15</v>
      </c>
      <c r="F1968" s="165">
        <v>43</v>
      </c>
      <c r="G1968" s="165">
        <v>21</v>
      </c>
      <c r="H1968" s="165">
        <v>22</v>
      </c>
      <c r="I1968" s="162"/>
    </row>
    <row r="1969" spans="2:9" s="158" customFormat="1" ht="10.5" customHeight="1">
      <c r="B1969" s="163"/>
      <c r="C1969" s="181" t="s">
        <v>2144</v>
      </c>
      <c r="D1969" s="181"/>
      <c r="E1969" s="164">
        <v>17</v>
      </c>
      <c r="F1969" s="165">
        <v>46</v>
      </c>
      <c r="G1969" s="165">
        <v>25</v>
      </c>
      <c r="H1969" s="165">
        <v>21</v>
      </c>
      <c r="I1969" s="162"/>
    </row>
    <row r="1970" spans="2:9" s="158" customFormat="1" ht="10.5" customHeight="1">
      <c r="B1970" s="163"/>
      <c r="C1970" s="181" t="s">
        <v>2145</v>
      </c>
      <c r="D1970" s="181"/>
      <c r="E1970" s="164">
        <v>28</v>
      </c>
      <c r="F1970" s="165">
        <v>65</v>
      </c>
      <c r="G1970" s="165">
        <v>38</v>
      </c>
      <c r="H1970" s="165">
        <v>27</v>
      </c>
      <c r="I1970" s="162"/>
    </row>
    <row r="1971" spans="2:9" s="158" customFormat="1" ht="10.5" customHeight="1">
      <c r="B1971" s="163"/>
      <c r="C1971" s="181" t="s">
        <v>2146</v>
      </c>
      <c r="D1971" s="181"/>
      <c r="E1971" s="164">
        <v>7</v>
      </c>
      <c r="F1971" s="165">
        <v>21</v>
      </c>
      <c r="G1971" s="165">
        <v>10</v>
      </c>
      <c r="H1971" s="165">
        <v>11</v>
      </c>
      <c r="I1971" s="162"/>
    </row>
    <row r="1972" spans="2:9" s="158" customFormat="1" ht="10.5" customHeight="1">
      <c r="B1972" s="163"/>
      <c r="C1972" s="181" t="s">
        <v>2147</v>
      </c>
      <c r="D1972" s="181"/>
      <c r="E1972" s="164">
        <v>13</v>
      </c>
      <c r="F1972" s="165">
        <v>35</v>
      </c>
      <c r="G1972" s="165">
        <v>17</v>
      </c>
      <c r="H1972" s="165">
        <v>18</v>
      </c>
      <c r="I1972" s="162"/>
    </row>
    <row r="1973" spans="2:9" s="158" customFormat="1" ht="10.5" customHeight="1">
      <c r="B1973" s="163"/>
      <c r="C1973" s="181" t="s">
        <v>2148</v>
      </c>
      <c r="D1973" s="181"/>
      <c r="E1973" s="164"/>
      <c r="F1973" s="165"/>
      <c r="G1973" s="165"/>
      <c r="H1973" s="165"/>
      <c r="I1973" s="162"/>
    </row>
    <row r="1974" spans="2:9" s="158" customFormat="1" ht="10.5" customHeight="1">
      <c r="B1974" s="163"/>
      <c r="C1974" s="181" t="s">
        <v>2149</v>
      </c>
      <c r="D1974" s="181"/>
      <c r="E1974" s="164">
        <v>19</v>
      </c>
      <c r="F1974" s="165">
        <v>50</v>
      </c>
      <c r="G1974" s="165">
        <v>25</v>
      </c>
      <c r="H1974" s="165">
        <v>25</v>
      </c>
      <c r="I1974" s="162"/>
    </row>
    <row r="1975" spans="2:9" s="158" customFormat="1" ht="10.5" customHeight="1">
      <c r="B1975" s="163"/>
      <c r="C1975" s="181" t="s">
        <v>2150</v>
      </c>
      <c r="D1975" s="181"/>
      <c r="E1975" s="164">
        <v>27</v>
      </c>
      <c r="F1975" s="165">
        <v>70</v>
      </c>
      <c r="G1975" s="165">
        <v>38</v>
      </c>
      <c r="H1975" s="165">
        <v>32</v>
      </c>
      <c r="I1975" s="162"/>
    </row>
    <row r="1976" spans="2:9" s="158" customFormat="1" ht="10.5" customHeight="1">
      <c r="B1976" s="163"/>
      <c r="C1976" s="181" t="s">
        <v>2151</v>
      </c>
      <c r="D1976" s="181"/>
      <c r="E1976" s="164">
        <v>67</v>
      </c>
      <c r="F1976" s="165">
        <v>181</v>
      </c>
      <c r="G1976" s="165">
        <v>90</v>
      </c>
      <c r="H1976" s="165">
        <v>91</v>
      </c>
      <c r="I1976" s="162"/>
    </row>
    <row r="1977" spans="2:9" s="158" customFormat="1" ht="10.5" customHeight="1">
      <c r="B1977" s="163"/>
      <c r="C1977" s="181" t="s">
        <v>2152</v>
      </c>
      <c r="D1977" s="181"/>
      <c r="E1977" s="164">
        <v>23</v>
      </c>
      <c r="F1977" s="165">
        <v>65</v>
      </c>
      <c r="G1977" s="165">
        <v>32</v>
      </c>
      <c r="H1977" s="165">
        <v>33</v>
      </c>
      <c r="I1977" s="162"/>
    </row>
    <row r="1978" spans="2:9" s="158" customFormat="1" ht="10.5" customHeight="1">
      <c r="B1978" s="163"/>
      <c r="C1978" s="181" t="s">
        <v>2153</v>
      </c>
      <c r="D1978" s="181"/>
      <c r="E1978" s="164">
        <v>7</v>
      </c>
      <c r="F1978" s="165">
        <v>17</v>
      </c>
      <c r="G1978" s="165">
        <v>8</v>
      </c>
      <c r="H1978" s="165">
        <v>9</v>
      </c>
      <c r="I1978" s="162"/>
    </row>
    <row r="1979" spans="2:9" s="158" customFormat="1" ht="10.5" customHeight="1">
      <c r="B1979" s="163"/>
      <c r="C1979" s="181" t="s">
        <v>2154</v>
      </c>
      <c r="D1979" s="181"/>
      <c r="E1979" s="164">
        <v>44</v>
      </c>
      <c r="F1979" s="165">
        <v>94</v>
      </c>
      <c r="G1979" s="165">
        <v>49</v>
      </c>
      <c r="H1979" s="165">
        <v>45</v>
      </c>
      <c r="I1979" s="162"/>
    </row>
    <row r="1980" spans="2:9" s="158" customFormat="1" ht="10.5" customHeight="1">
      <c r="B1980" s="163"/>
      <c r="C1980" s="181" t="s">
        <v>2155</v>
      </c>
      <c r="D1980" s="181"/>
      <c r="E1980" s="164">
        <v>45</v>
      </c>
      <c r="F1980" s="165">
        <v>117</v>
      </c>
      <c r="G1980" s="165">
        <v>59</v>
      </c>
      <c r="H1980" s="165">
        <v>58</v>
      </c>
      <c r="I1980" s="162"/>
    </row>
    <row r="1981" spans="2:9" s="158" customFormat="1" ht="10.5" customHeight="1">
      <c r="B1981" s="163"/>
      <c r="C1981" s="181" t="s">
        <v>2156</v>
      </c>
      <c r="D1981" s="181"/>
      <c r="E1981" s="164">
        <v>10</v>
      </c>
      <c r="F1981" s="165">
        <v>20</v>
      </c>
      <c r="G1981" s="165">
        <v>13</v>
      </c>
      <c r="H1981" s="165">
        <v>7</v>
      </c>
      <c r="I1981" s="162"/>
    </row>
    <row r="1982" spans="2:9" s="158" customFormat="1" ht="10.5" customHeight="1">
      <c r="B1982" s="163"/>
      <c r="C1982" s="181" t="s">
        <v>2157</v>
      </c>
      <c r="D1982" s="181"/>
      <c r="E1982" s="164">
        <v>8</v>
      </c>
      <c r="F1982" s="165">
        <v>17</v>
      </c>
      <c r="G1982" s="165">
        <v>11</v>
      </c>
      <c r="H1982" s="165">
        <v>6</v>
      </c>
      <c r="I1982" s="162"/>
    </row>
    <row r="1983" spans="2:9" s="158" customFormat="1" ht="10.5" customHeight="1">
      <c r="B1983" s="163"/>
      <c r="C1983" s="181" t="s">
        <v>2158</v>
      </c>
      <c r="D1983" s="181"/>
      <c r="E1983" s="164">
        <v>101</v>
      </c>
      <c r="F1983" s="165">
        <v>265</v>
      </c>
      <c r="G1983" s="165">
        <v>129</v>
      </c>
      <c r="H1983" s="165">
        <v>136</v>
      </c>
      <c r="I1983" s="162"/>
    </row>
    <row r="1984" spans="2:9" s="158" customFormat="1" ht="10.5" customHeight="1">
      <c r="B1984" s="163"/>
      <c r="C1984" s="181" t="s">
        <v>2159</v>
      </c>
      <c r="D1984" s="181"/>
      <c r="E1984" s="164">
        <v>20</v>
      </c>
      <c r="F1984" s="165">
        <v>57</v>
      </c>
      <c r="G1984" s="165">
        <v>27</v>
      </c>
      <c r="H1984" s="165">
        <v>30</v>
      </c>
      <c r="I1984" s="162"/>
    </row>
    <row r="1985" spans="2:9" s="158" customFormat="1" ht="10.5" customHeight="1">
      <c r="B1985" s="163"/>
      <c r="C1985" s="181" t="s">
        <v>2160</v>
      </c>
      <c r="D1985" s="181"/>
      <c r="E1985" s="164">
        <v>10</v>
      </c>
      <c r="F1985" s="165">
        <v>35</v>
      </c>
      <c r="G1985" s="165">
        <v>15</v>
      </c>
      <c r="H1985" s="165">
        <v>20</v>
      </c>
      <c r="I1985" s="162"/>
    </row>
    <row r="1986" spans="2:9" s="158" customFormat="1" ht="10.5" customHeight="1">
      <c r="B1986" s="163"/>
      <c r="C1986" s="181" t="s">
        <v>2161</v>
      </c>
      <c r="D1986" s="181"/>
      <c r="E1986" s="164">
        <v>108</v>
      </c>
      <c r="F1986" s="165">
        <v>315</v>
      </c>
      <c r="G1986" s="165">
        <v>150</v>
      </c>
      <c r="H1986" s="165">
        <v>165</v>
      </c>
      <c r="I1986" s="162"/>
    </row>
    <row r="1987" spans="2:9" s="158" customFormat="1" ht="10.5" customHeight="1">
      <c r="B1987" s="163"/>
      <c r="C1987" s="181" t="s">
        <v>2162</v>
      </c>
      <c r="D1987" s="181"/>
      <c r="E1987" s="164">
        <v>24</v>
      </c>
      <c r="F1987" s="165">
        <v>63</v>
      </c>
      <c r="G1987" s="165">
        <v>33</v>
      </c>
      <c r="H1987" s="165">
        <v>30</v>
      </c>
      <c r="I1987" s="162"/>
    </row>
    <row r="1988" spans="2:9" s="158" customFormat="1" ht="10.5" customHeight="1">
      <c r="B1988" s="163"/>
      <c r="C1988" s="181" t="s">
        <v>2163</v>
      </c>
      <c r="D1988" s="181"/>
      <c r="E1988" s="164">
        <v>3</v>
      </c>
      <c r="F1988" s="165">
        <v>7</v>
      </c>
      <c r="G1988" s="165">
        <v>1</v>
      </c>
      <c r="H1988" s="165">
        <v>6</v>
      </c>
      <c r="I1988" s="162"/>
    </row>
    <row r="1989" spans="2:9" s="158" customFormat="1" ht="10.5" customHeight="1">
      <c r="B1989" s="163"/>
      <c r="C1989" s="181" t="s">
        <v>2164</v>
      </c>
      <c r="D1989" s="181"/>
      <c r="E1989" s="164">
        <v>8</v>
      </c>
      <c r="F1989" s="165">
        <v>21</v>
      </c>
      <c r="G1989" s="165">
        <v>11</v>
      </c>
      <c r="H1989" s="165">
        <v>10</v>
      </c>
      <c r="I1989" s="162"/>
    </row>
    <row r="1990" spans="2:9" s="158" customFormat="1" ht="10.5" customHeight="1">
      <c r="B1990" s="163"/>
      <c r="C1990" s="181" t="s">
        <v>2165</v>
      </c>
      <c r="D1990" s="181"/>
      <c r="E1990" s="164">
        <v>8</v>
      </c>
      <c r="F1990" s="165">
        <v>22</v>
      </c>
      <c r="G1990" s="165">
        <v>8</v>
      </c>
      <c r="H1990" s="165">
        <v>14</v>
      </c>
      <c r="I1990" s="162"/>
    </row>
    <row r="1991" spans="2:9" s="158" customFormat="1" ht="10.5" customHeight="1">
      <c r="B1991" s="163"/>
      <c r="C1991" s="181" t="s">
        <v>2166</v>
      </c>
      <c r="D1991" s="181"/>
      <c r="E1991" s="164">
        <v>25</v>
      </c>
      <c r="F1991" s="165">
        <v>63</v>
      </c>
      <c r="G1991" s="165">
        <v>32</v>
      </c>
      <c r="H1991" s="165">
        <v>31</v>
      </c>
      <c r="I1991" s="162"/>
    </row>
    <row r="1992" spans="2:9" s="158" customFormat="1" ht="10.5" customHeight="1">
      <c r="B1992" s="163"/>
      <c r="C1992" s="181" t="s">
        <v>2167</v>
      </c>
      <c r="D1992" s="181"/>
      <c r="E1992" s="164">
        <v>10</v>
      </c>
      <c r="F1992" s="165">
        <v>36</v>
      </c>
      <c r="G1992" s="165">
        <v>18</v>
      </c>
      <c r="H1992" s="165">
        <v>18</v>
      </c>
      <c r="I1992" s="162"/>
    </row>
    <row r="1993" spans="2:9" s="158" customFormat="1" ht="10.5" customHeight="1">
      <c r="B1993" s="169"/>
      <c r="C1993" s="182" t="s">
        <v>2168</v>
      </c>
      <c r="D1993" s="182"/>
      <c r="E1993" s="170">
        <v>13</v>
      </c>
      <c r="F1993" s="171">
        <v>26</v>
      </c>
      <c r="G1993" s="171">
        <v>14</v>
      </c>
      <c r="H1993" s="171">
        <v>12</v>
      </c>
      <c r="I1993" s="162"/>
    </row>
    <row r="1994" spans="2:9" s="158" customFormat="1" ht="10.5" customHeight="1">
      <c r="B1994" s="163"/>
      <c r="C1994" s="181" t="s">
        <v>2169</v>
      </c>
      <c r="D1994" s="181"/>
      <c r="E1994" s="164">
        <v>63</v>
      </c>
      <c r="F1994" s="165">
        <v>160</v>
      </c>
      <c r="G1994" s="165">
        <v>87</v>
      </c>
      <c r="H1994" s="165">
        <v>73</v>
      </c>
      <c r="I1994" s="162"/>
    </row>
    <row r="1995" spans="2:9" s="158" customFormat="1" ht="10.5" customHeight="1">
      <c r="B1995" s="163"/>
      <c r="C1995" s="181"/>
      <c r="D1995" s="181"/>
      <c r="E1995" s="166"/>
      <c r="F1995" s="167"/>
      <c r="G1995" s="167"/>
      <c r="H1995" s="167"/>
      <c r="I1995" s="162"/>
    </row>
    <row r="1996" spans="2:9" s="158" customFormat="1" ht="10.5" customHeight="1">
      <c r="B1996" s="163"/>
      <c r="C1996" s="181" t="s">
        <v>2170</v>
      </c>
      <c r="D1996" s="181"/>
      <c r="E1996" s="166">
        <f>SUM(E1997:E2001)</f>
        <v>1052</v>
      </c>
      <c r="F1996" s="167">
        <f>SUM(F1997:F2001)</f>
        <v>2727</v>
      </c>
      <c r="G1996" s="167">
        <f>SUM(G1997:G2001)</f>
        <v>1320</v>
      </c>
      <c r="H1996" s="167">
        <f>SUM(H1997:H2001)</f>
        <v>1407</v>
      </c>
      <c r="I1996" s="162"/>
    </row>
    <row r="1997" spans="2:9" s="158" customFormat="1" ht="10.5" customHeight="1">
      <c r="B1997" s="163"/>
      <c r="C1997" s="181" t="s">
        <v>2171</v>
      </c>
      <c r="D1997" s="181"/>
      <c r="E1997" s="164">
        <v>299</v>
      </c>
      <c r="F1997" s="165">
        <v>759</v>
      </c>
      <c r="G1997" s="165">
        <v>384</v>
      </c>
      <c r="H1997" s="165">
        <v>375</v>
      </c>
      <c r="I1997" s="162"/>
    </row>
    <row r="1998" spans="2:9" s="158" customFormat="1" ht="10.5" customHeight="1">
      <c r="B1998" s="163"/>
      <c r="C1998" s="181" t="s">
        <v>2172</v>
      </c>
      <c r="D1998" s="181"/>
      <c r="E1998" s="164">
        <v>188</v>
      </c>
      <c r="F1998" s="165">
        <v>455</v>
      </c>
      <c r="G1998" s="165">
        <v>218</v>
      </c>
      <c r="H1998" s="165">
        <v>237</v>
      </c>
      <c r="I1998" s="162"/>
    </row>
    <row r="1999" spans="2:9" s="158" customFormat="1" ht="10.5" customHeight="1">
      <c r="B1999" s="163"/>
      <c r="C1999" s="181" t="s">
        <v>2173</v>
      </c>
      <c r="D1999" s="181"/>
      <c r="E1999" s="164">
        <v>238</v>
      </c>
      <c r="F1999" s="165">
        <v>598</v>
      </c>
      <c r="G1999" s="165">
        <v>292</v>
      </c>
      <c r="H1999" s="165">
        <v>306</v>
      </c>
      <c r="I1999" s="162"/>
    </row>
    <row r="2000" spans="2:9" s="158" customFormat="1" ht="10.5" customHeight="1">
      <c r="B2000" s="163"/>
      <c r="C2000" s="181" t="s">
        <v>2174</v>
      </c>
      <c r="D2000" s="181"/>
      <c r="E2000" s="164">
        <v>101</v>
      </c>
      <c r="F2000" s="165">
        <v>341</v>
      </c>
      <c r="G2000" s="165">
        <v>138</v>
      </c>
      <c r="H2000" s="165">
        <v>203</v>
      </c>
      <c r="I2000" s="162"/>
    </row>
    <row r="2001" spans="2:9" s="158" customFormat="1" ht="10.5" customHeight="1">
      <c r="B2001" s="163"/>
      <c r="C2001" s="181" t="s">
        <v>2175</v>
      </c>
      <c r="D2001" s="181"/>
      <c r="E2001" s="164">
        <v>226</v>
      </c>
      <c r="F2001" s="165">
        <v>574</v>
      </c>
      <c r="G2001" s="165">
        <v>288</v>
      </c>
      <c r="H2001" s="165">
        <v>286</v>
      </c>
      <c r="I2001" s="162"/>
    </row>
    <row r="2002" spans="2:9" s="158" customFormat="1" ht="10.5" customHeight="1">
      <c r="B2002" s="163"/>
      <c r="C2002" s="181"/>
      <c r="D2002" s="181"/>
      <c r="E2002" s="166"/>
      <c r="F2002" s="167"/>
      <c r="G2002" s="167"/>
      <c r="H2002" s="167"/>
      <c r="I2002" s="162"/>
    </row>
    <row r="2003" spans="2:9" s="158" customFormat="1" ht="10.5" customHeight="1">
      <c r="B2003" s="163"/>
      <c r="C2003" s="181" t="s">
        <v>2176</v>
      </c>
      <c r="D2003" s="181"/>
      <c r="E2003" s="166">
        <f>SUM(E2004:E2009)</f>
        <v>1000</v>
      </c>
      <c r="F2003" s="167">
        <f>SUM(F2004:F2009)</f>
        <v>2173</v>
      </c>
      <c r="G2003" s="167">
        <f>SUM(G2004:G2009)</f>
        <v>1101</v>
      </c>
      <c r="H2003" s="167">
        <f>SUM(H2004:H2009)</f>
        <v>1072</v>
      </c>
      <c r="I2003" s="162"/>
    </row>
    <row r="2004" spans="2:9" s="158" customFormat="1" ht="10.5" customHeight="1">
      <c r="B2004" s="163"/>
      <c r="C2004" s="181" t="s">
        <v>2177</v>
      </c>
      <c r="D2004" s="181"/>
      <c r="E2004" s="164">
        <v>96</v>
      </c>
      <c r="F2004" s="165">
        <v>254</v>
      </c>
      <c r="G2004" s="165">
        <v>117</v>
      </c>
      <c r="H2004" s="165">
        <v>137</v>
      </c>
      <c r="I2004" s="162"/>
    </row>
    <row r="2005" spans="2:9" s="158" customFormat="1" ht="10.5" customHeight="1">
      <c r="B2005" s="163"/>
      <c r="C2005" s="181" t="s">
        <v>2178</v>
      </c>
      <c r="D2005" s="181"/>
      <c r="E2005" s="164">
        <v>99</v>
      </c>
      <c r="F2005" s="165">
        <v>243</v>
      </c>
      <c r="G2005" s="165">
        <v>130</v>
      </c>
      <c r="H2005" s="165">
        <v>113</v>
      </c>
      <c r="I2005" s="162"/>
    </row>
    <row r="2006" spans="2:9" s="158" customFormat="1" ht="10.5" customHeight="1">
      <c r="B2006" s="163"/>
      <c r="C2006" s="181" t="s">
        <v>2179</v>
      </c>
      <c r="D2006" s="181"/>
      <c r="E2006" s="164">
        <v>214</v>
      </c>
      <c r="F2006" s="165">
        <v>426</v>
      </c>
      <c r="G2006" s="165">
        <v>226</v>
      </c>
      <c r="H2006" s="165">
        <v>200</v>
      </c>
      <c r="I2006" s="162"/>
    </row>
    <row r="2007" spans="2:9" s="158" customFormat="1" ht="10.5" customHeight="1">
      <c r="B2007" s="163"/>
      <c r="C2007" s="181" t="s">
        <v>2180</v>
      </c>
      <c r="D2007" s="181"/>
      <c r="E2007" s="164">
        <v>158</v>
      </c>
      <c r="F2007" s="165">
        <v>347</v>
      </c>
      <c r="G2007" s="165">
        <v>181</v>
      </c>
      <c r="H2007" s="165">
        <v>166</v>
      </c>
      <c r="I2007" s="162"/>
    </row>
    <row r="2008" spans="2:9" s="158" customFormat="1" ht="10.5" customHeight="1">
      <c r="B2008" s="163"/>
      <c r="C2008" s="181" t="s">
        <v>2181</v>
      </c>
      <c r="D2008" s="181"/>
      <c r="E2008" s="164">
        <v>334</v>
      </c>
      <c r="F2008" s="165">
        <v>675</v>
      </c>
      <c r="G2008" s="165">
        <v>336</v>
      </c>
      <c r="H2008" s="165">
        <v>339</v>
      </c>
      <c r="I2008" s="162"/>
    </row>
    <row r="2009" spans="2:9" s="158" customFormat="1" ht="10.5" customHeight="1">
      <c r="B2009" s="163"/>
      <c r="C2009" s="181" t="s">
        <v>2182</v>
      </c>
      <c r="D2009" s="181"/>
      <c r="E2009" s="164">
        <v>99</v>
      </c>
      <c r="F2009" s="165">
        <v>228</v>
      </c>
      <c r="G2009" s="165">
        <v>111</v>
      </c>
      <c r="H2009" s="165">
        <v>117</v>
      </c>
      <c r="I2009" s="162"/>
    </row>
    <row r="2010" spans="2:9" s="158" customFormat="1" ht="10.5" customHeight="1">
      <c r="B2010" s="163"/>
      <c r="C2010" s="181"/>
      <c r="D2010" s="181"/>
      <c r="E2010" s="166"/>
      <c r="F2010" s="167"/>
      <c r="G2010" s="167"/>
      <c r="H2010" s="167"/>
      <c r="I2010" s="162"/>
    </row>
    <row r="2011" spans="2:9" s="158" customFormat="1" ht="10.5" customHeight="1">
      <c r="B2011" s="163"/>
      <c r="C2011" s="181" t="s">
        <v>2183</v>
      </c>
      <c r="D2011" s="181"/>
      <c r="E2011" s="166">
        <f>SUM(E2012:E2013)</f>
        <v>492</v>
      </c>
      <c r="F2011" s="167">
        <f>SUM(F2012:F2013)</f>
        <v>1321</v>
      </c>
      <c r="G2011" s="167">
        <f>SUM(G2012:G2013)</f>
        <v>664</v>
      </c>
      <c r="H2011" s="167">
        <f>SUM(H2012:H2013)</f>
        <v>657</v>
      </c>
      <c r="I2011" s="162"/>
    </row>
    <row r="2012" spans="2:9" s="158" customFormat="1" ht="10.5" customHeight="1">
      <c r="B2012" s="163"/>
      <c r="C2012" s="181" t="s">
        <v>2184</v>
      </c>
      <c r="D2012" s="181"/>
      <c r="E2012" s="164">
        <v>286</v>
      </c>
      <c r="F2012" s="165">
        <v>756</v>
      </c>
      <c r="G2012" s="165">
        <v>378</v>
      </c>
      <c r="H2012" s="165">
        <v>378</v>
      </c>
      <c r="I2012" s="162"/>
    </row>
    <row r="2013" spans="2:9" s="158" customFormat="1" ht="10.5" customHeight="1">
      <c r="B2013" s="163"/>
      <c r="C2013" s="181" t="s">
        <v>2185</v>
      </c>
      <c r="D2013" s="181"/>
      <c r="E2013" s="164">
        <v>206</v>
      </c>
      <c r="F2013" s="165">
        <v>565</v>
      </c>
      <c r="G2013" s="165">
        <v>286</v>
      </c>
      <c r="H2013" s="165">
        <v>279</v>
      </c>
      <c r="I2013" s="162"/>
    </row>
    <row r="2014" spans="2:9" s="158" customFormat="1" ht="10.5" customHeight="1">
      <c r="B2014" s="163"/>
      <c r="C2014" s="181"/>
      <c r="D2014" s="181"/>
      <c r="E2014" s="166"/>
      <c r="F2014" s="167"/>
      <c r="G2014" s="167"/>
      <c r="H2014" s="167"/>
      <c r="I2014" s="162"/>
    </row>
    <row r="2015" spans="2:9" s="187" customFormat="1" ht="10.5" customHeight="1">
      <c r="B2015" s="180"/>
      <c r="C2015" s="159" t="s">
        <v>210</v>
      </c>
      <c r="D2015" s="159"/>
      <c r="E2015" s="160">
        <f>SUM(E2017,E2038,E2059,E2067,E2110,E2124,E2133,E2141,E2148,E2156,E2169,E2184,E2201,E2207,E2219,E2247,E2251,E2257,E2260)</f>
        <v>14138</v>
      </c>
      <c r="F2015" s="161">
        <f>SUM(F2017,F2038,F2059,F2067,F2110,F2124,F2133,F2141,F2148,F2156,F2169,F2184,F2201,F2207,F2219,F2247,F2251,F2257,F2260)</f>
        <v>33507</v>
      </c>
      <c r="G2015" s="161">
        <f>SUM(G2017,G2038,G2059,G2067,G2110,G2124,G2133,G2141,G2148,G2156,G2169,G2184,G2201,G2207,G2219,G2247,G2251,G2257,G2260)</f>
        <v>15994</v>
      </c>
      <c r="H2015" s="161">
        <f>SUM(H2017,H2038,H2059,H2067,H2110,H2124,H2133,H2141,H2148,H2156,H2169,H2184,H2201,H2207,H2219,H2247,H2251,H2257,H2260)</f>
        <v>17513</v>
      </c>
      <c r="I2015" s="188"/>
    </row>
    <row r="2016" spans="2:9" s="158" customFormat="1" ht="10.5" customHeight="1">
      <c r="B2016" s="163"/>
      <c r="C2016" s="181"/>
      <c r="D2016" s="181"/>
      <c r="E2016" s="166"/>
      <c r="F2016" s="167"/>
      <c r="G2016" s="167"/>
      <c r="H2016" s="167"/>
      <c r="I2016" s="162"/>
    </row>
    <row r="2017" spans="2:9" s="158" customFormat="1" ht="10.5" customHeight="1">
      <c r="B2017" s="163"/>
      <c r="C2017" s="181" t="s">
        <v>2186</v>
      </c>
      <c r="D2017" s="181"/>
      <c r="E2017" s="166">
        <f>SUM(E2018:E2036)</f>
        <v>2898</v>
      </c>
      <c r="F2017" s="167">
        <f>SUM(F2018:F2036)</f>
        <v>6275</v>
      </c>
      <c r="G2017" s="167">
        <f>SUM(G2018:G2036)</f>
        <v>2895</v>
      </c>
      <c r="H2017" s="167">
        <f>SUM(H2018:H2036)</f>
        <v>3380</v>
      </c>
      <c r="I2017" s="162"/>
    </row>
    <row r="2018" spans="2:9" s="158" customFormat="1" ht="10.5" customHeight="1">
      <c r="B2018" s="163"/>
      <c r="C2018" s="181" t="s">
        <v>2187</v>
      </c>
      <c r="D2018" s="181"/>
      <c r="E2018" s="164">
        <v>132</v>
      </c>
      <c r="F2018" s="165">
        <v>318</v>
      </c>
      <c r="G2018" s="165">
        <v>160</v>
      </c>
      <c r="H2018" s="165">
        <v>158</v>
      </c>
      <c r="I2018" s="162"/>
    </row>
    <row r="2019" spans="2:9" s="158" customFormat="1" ht="10.5" customHeight="1">
      <c r="B2019" s="163"/>
      <c r="C2019" s="181" t="s">
        <v>2188</v>
      </c>
      <c r="D2019" s="181"/>
      <c r="E2019" s="164">
        <v>181</v>
      </c>
      <c r="F2019" s="165">
        <v>440</v>
      </c>
      <c r="G2019" s="165">
        <v>220</v>
      </c>
      <c r="H2019" s="165">
        <v>220</v>
      </c>
      <c r="I2019" s="162"/>
    </row>
    <row r="2020" spans="2:9" s="158" customFormat="1" ht="10.5" customHeight="1">
      <c r="B2020" s="163"/>
      <c r="C2020" s="181" t="s">
        <v>2189</v>
      </c>
      <c r="D2020" s="181"/>
      <c r="E2020" s="164">
        <v>119</v>
      </c>
      <c r="F2020" s="165">
        <v>274</v>
      </c>
      <c r="G2020" s="165">
        <v>128</v>
      </c>
      <c r="H2020" s="165">
        <v>146</v>
      </c>
      <c r="I2020" s="162"/>
    </row>
    <row r="2021" spans="2:9" s="158" customFormat="1" ht="10.5" customHeight="1">
      <c r="B2021" s="163"/>
      <c r="C2021" s="181" t="s">
        <v>2190</v>
      </c>
      <c r="D2021" s="181"/>
      <c r="E2021" s="164">
        <v>231</v>
      </c>
      <c r="F2021" s="165">
        <v>603</v>
      </c>
      <c r="G2021" s="165">
        <v>298</v>
      </c>
      <c r="H2021" s="165">
        <v>305</v>
      </c>
      <c r="I2021" s="162"/>
    </row>
    <row r="2022" spans="2:9" s="158" customFormat="1" ht="10.5" customHeight="1">
      <c r="B2022" s="163"/>
      <c r="C2022" s="181" t="s">
        <v>2191</v>
      </c>
      <c r="D2022" s="181"/>
      <c r="E2022" s="164">
        <v>154</v>
      </c>
      <c r="F2022" s="165">
        <v>323</v>
      </c>
      <c r="G2022" s="165">
        <v>155</v>
      </c>
      <c r="H2022" s="165">
        <v>168</v>
      </c>
      <c r="I2022" s="162"/>
    </row>
    <row r="2023" spans="2:9" s="158" customFormat="1" ht="10.5" customHeight="1">
      <c r="B2023" s="163"/>
      <c r="C2023" s="181" t="s">
        <v>2192</v>
      </c>
      <c r="D2023" s="181"/>
      <c r="E2023" s="164">
        <v>275</v>
      </c>
      <c r="F2023" s="165">
        <v>637</v>
      </c>
      <c r="G2023" s="165">
        <v>318</v>
      </c>
      <c r="H2023" s="165">
        <v>319</v>
      </c>
      <c r="I2023" s="162"/>
    </row>
    <row r="2024" spans="2:9" s="158" customFormat="1" ht="10.5" customHeight="1">
      <c r="B2024" s="163"/>
      <c r="C2024" s="181" t="s">
        <v>2193</v>
      </c>
      <c r="D2024" s="181"/>
      <c r="E2024" s="164">
        <v>5</v>
      </c>
      <c r="F2024" s="165">
        <v>6</v>
      </c>
      <c r="G2024" s="165">
        <v>1</v>
      </c>
      <c r="H2024" s="165">
        <v>5</v>
      </c>
      <c r="I2024" s="162"/>
    </row>
    <row r="2025" spans="2:9" s="158" customFormat="1" ht="10.5" customHeight="1">
      <c r="B2025" s="163"/>
      <c r="C2025" s="181" t="s">
        <v>2194</v>
      </c>
      <c r="D2025" s="181"/>
      <c r="E2025" s="164">
        <v>21</v>
      </c>
      <c r="F2025" s="165">
        <v>57</v>
      </c>
      <c r="G2025" s="165">
        <v>30</v>
      </c>
      <c r="H2025" s="165">
        <v>27</v>
      </c>
      <c r="I2025" s="162"/>
    </row>
    <row r="2026" spans="2:9" s="158" customFormat="1" ht="10.5" customHeight="1">
      <c r="B2026" s="163"/>
      <c r="C2026" s="181" t="s">
        <v>2195</v>
      </c>
      <c r="D2026" s="181"/>
      <c r="E2026" s="164">
        <v>285</v>
      </c>
      <c r="F2026" s="165">
        <v>606</v>
      </c>
      <c r="G2026" s="165">
        <v>273</v>
      </c>
      <c r="H2026" s="165">
        <v>333</v>
      </c>
      <c r="I2026" s="162"/>
    </row>
    <row r="2027" spans="2:9" s="158" customFormat="1" ht="10.5" customHeight="1">
      <c r="B2027" s="163"/>
      <c r="C2027" s="181" t="s">
        <v>2196</v>
      </c>
      <c r="D2027" s="181"/>
      <c r="E2027" s="164">
        <v>12</v>
      </c>
      <c r="F2027" s="165">
        <v>33</v>
      </c>
      <c r="G2027" s="165">
        <v>14</v>
      </c>
      <c r="H2027" s="165">
        <v>19</v>
      </c>
      <c r="I2027" s="162"/>
    </row>
    <row r="2028" spans="2:9" s="158" customFormat="1" ht="10.5" customHeight="1">
      <c r="B2028" s="163"/>
      <c r="C2028" s="181" t="s">
        <v>2197</v>
      </c>
      <c r="D2028" s="181"/>
      <c r="E2028" s="164">
        <v>402</v>
      </c>
      <c r="F2028" s="165">
        <v>855</v>
      </c>
      <c r="G2028" s="165">
        <v>358</v>
      </c>
      <c r="H2028" s="165">
        <v>497</v>
      </c>
      <c r="I2028" s="162"/>
    </row>
    <row r="2029" spans="2:9" s="158" customFormat="1" ht="10.5" customHeight="1">
      <c r="B2029" s="163"/>
      <c r="C2029" s="181" t="s">
        <v>2198</v>
      </c>
      <c r="D2029" s="181"/>
      <c r="E2029" s="164">
        <v>230</v>
      </c>
      <c r="F2029" s="165">
        <v>510</v>
      </c>
      <c r="G2029" s="165">
        <v>235</v>
      </c>
      <c r="H2029" s="165">
        <v>275</v>
      </c>
      <c r="I2029" s="162"/>
    </row>
    <row r="2030" spans="2:9" s="158" customFormat="1" ht="10.5" customHeight="1">
      <c r="B2030" s="163"/>
      <c r="C2030" s="181" t="s">
        <v>2199</v>
      </c>
      <c r="D2030" s="181"/>
      <c r="E2030" s="164">
        <v>4</v>
      </c>
      <c r="F2030" s="165">
        <v>89</v>
      </c>
      <c r="G2030" s="165">
        <v>34</v>
      </c>
      <c r="H2030" s="165">
        <v>55</v>
      </c>
      <c r="I2030" s="162"/>
    </row>
    <row r="2031" spans="2:9" s="158" customFormat="1" ht="10.5" customHeight="1">
      <c r="B2031" s="163"/>
      <c r="C2031" s="181" t="s">
        <v>2200</v>
      </c>
      <c r="D2031" s="181"/>
      <c r="E2031" s="164">
        <v>435</v>
      </c>
      <c r="F2031" s="165">
        <v>671</v>
      </c>
      <c r="G2031" s="165">
        <v>270</v>
      </c>
      <c r="H2031" s="165">
        <v>401</v>
      </c>
      <c r="I2031" s="162"/>
    </row>
    <row r="2032" spans="2:9" s="158" customFormat="1" ht="10.5" customHeight="1">
      <c r="B2032" s="163"/>
      <c r="C2032" s="181" t="s">
        <v>2201</v>
      </c>
      <c r="D2032" s="181"/>
      <c r="E2032" s="164">
        <v>20</v>
      </c>
      <c r="F2032" s="165">
        <v>32</v>
      </c>
      <c r="G2032" s="165">
        <v>18</v>
      </c>
      <c r="H2032" s="165">
        <v>14</v>
      </c>
      <c r="I2032" s="162"/>
    </row>
    <row r="2033" spans="2:9" s="158" customFormat="1" ht="10.5" customHeight="1">
      <c r="B2033" s="163"/>
      <c r="C2033" s="181" t="s">
        <v>2202</v>
      </c>
      <c r="D2033" s="181"/>
      <c r="E2033" s="164">
        <v>11</v>
      </c>
      <c r="F2033" s="165">
        <v>18</v>
      </c>
      <c r="G2033" s="165">
        <v>6</v>
      </c>
      <c r="H2033" s="165">
        <v>12</v>
      </c>
      <c r="I2033" s="162"/>
    </row>
    <row r="2034" spans="2:9" s="158" customFormat="1" ht="10.5" customHeight="1">
      <c r="B2034" s="163"/>
      <c r="C2034" s="181" t="s">
        <v>2203</v>
      </c>
      <c r="D2034" s="181"/>
      <c r="E2034" s="164">
        <v>119</v>
      </c>
      <c r="F2034" s="165">
        <v>261</v>
      </c>
      <c r="G2034" s="165">
        <v>118</v>
      </c>
      <c r="H2034" s="165">
        <v>143</v>
      </c>
      <c r="I2034" s="162"/>
    </row>
    <row r="2035" spans="2:9" s="158" customFormat="1" ht="10.5" customHeight="1">
      <c r="B2035" s="163"/>
      <c r="C2035" s="181" t="s">
        <v>2204</v>
      </c>
      <c r="D2035" s="181"/>
      <c r="E2035" s="164">
        <v>146</v>
      </c>
      <c r="F2035" s="165">
        <v>325</v>
      </c>
      <c r="G2035" s="165">
        <v>155</v>
      </c>
      <c r="H2035" s="165">
        <v>170</v>
      </c>
      <c r="I2035" s="162"/>
    </row>
    <row r="2036" spans="2:9" s="158" customFormat="1" ht="10.5" customHeight="1">
      <c r="B2036" s="163"/>
      <c r="C2036" s="181" t="s">
        <v>2205</v>
      </c>
      <c r="D2036" s="181"/>
      <c r="E2036" s="164">
        <v>116</v>
      </c>
      <c r="F2036" s="165">
        <v>217</v>
      </c>
      <c r="G2036" s="165">
        <v>104</v>
      </c>
      <c r="H2036" s="165">
        <v>113</v>
      </c>
      <c r="I2036" s="162"/>
    </row>
    <row r="2037" spans="2:9" s="158" customFormat="1" ht="10.5" customHeight="1">
      <c r="B2037" s="163"/>
      <c r="C2037" s="181"/>
      <c r="D2037" s="181"/>
      <c r="E2037" s="166"/>
      <c r="F2037" s="167"/>
      <c r="G2037" s="167"/>
      <c r="H2037" s="167"/>
      <c r="I2037" s="162"/>
    </row>
    <row r="2038" spans="2:9" s="158" customFormat="1" ht="10.5" customHeight="1">
      <c r="B2038" s="163"/>
      <c r="C2038" s="181" t="s">
        <v>2206</v>
      </c>
      <c r="D2038" s="181"/>
      <c r="E2038" s="166">
        <f>SUM(E2039:E2057)</f>
        <v>1497</v>
      </c>
      <c r="F2038" s="167">
        <f>SUM(F2039:F2057)</f>
        <v>3422</v>
      </c>
      <c r="G2038" s="167">
        <f>SUM(G2039:G2057)</f>
        <v>1633</v>
      </c>
      <c r="H2038" s="167">
        <f>SUM(H2039:H2057)</f>
        <v>1789</v>
      </c>
      <c r="I2038" s="162"/>
    </row>
    <row r="2039" spans="2:9" s="158" customFormat="1" ht="10.5" customHeight="1">
      <c r="B2039" s="163"/>
      <c r="C2039" s="181" t="s">
        <v>2207</v>
      </c>
      <c r="D2039" s="181"/>
      <c r="E2039" s="164">
        <v>29</v>
      </c>
      <c r="F2039" s="165">
        <v>54</v>
      </c>
      <c r="G2039" s="165">
        <v>25</v>
      </c>
      <c r="H2039" s="165">
        <v>29</v>
      </c>
      <c r="I2039" s="162"/>
    </row>
    <row r="2040" spans="2:9" s="158" customFormat="1" ht="10.5" customHeight="1">
      <c r="B2040" s="163"/>
      <c r="C2040" s="181" t="s">
        <v>2208</v>
      </c>
      <c r="D2040" s="181"/>
      <c r="E2040" s="164">
        <v>33</v>
      </c>
      <c r="F2040" s="165">
        <v>65</v>
      </c>
      <c r="G2040" s="165">
        <v>37</v>
      </c>
      <c r="H2040" s="165">
        <v>28</v>
      </c>
      <c r="I2040" s="162"/>
    </row>
    <row r="2041" spans="2:9" s="158" customFormat="1" ht="10.5" customHeight="1">
      <c r="B2041" s="163"/>
      <c r="C2041" s="181" t="s">
        <v>2209</v>
      </c>
      <c r="D2041" s="181"/>
      <c r="E2041" s="164">
        <v>86</v>
      </c>
      <c r="F2041" s="165">
        <v>186</v>
      </c>
      <c r="G2041" s="165">
        <v>92</v>
      </c>
      <c r="H2041" s="165">
        <v>94</v>
      </c>
      <c r="I2041" s="162"/>
    </row>
    <row r="2042" spans="2:9" s="158" customFormat="1" ht="10.5" customHeight="1">
      <c r="B2042" s="163"/>
      <c r="C2042" s="181" t="s">
        <v>2210</v>
      </c>
      <c r="D2042" s="181"/>
      <c r="E2042" s="164">
        <v>56</v>
      </c>
      <c r="F2042" s="165">
        <v>120</v>
      </c>
      <c r="G2042" s="165">
        <v>64</v>
      </c>
      <c r="H2042" s="165">
        <v>56</v>
      </c>
      <c r="I2042" s="162"/>
    </row>
    <row r="2043" spans="2:9" s="158" customFormat="1" ht="10.5" customHeight="1">
      <c r="B2043" s="163"/>
      <c r="C2043" s="181" t="s">
        <v>2211</v>
      </c>
      <c r="D2043" s="181"/>
      <c r="E2043" s="164">
        <v>134</v>
      </c>
      <c r="F2043" s="165">
        <v>300</v>
      </c>
      <c r="G2043" s="165">
        <v>134</v>
      </c>
      <c r="H2043" s="165">
        <v>166</v>
      </c>
      <c r="I2043" s="162"/>
    </row>
    <row r="2044" spans="2:9" s="158" customFormat="1" ht="10.5" customHeight="1">
      <c r="B2044" s="163"/>
      <c r="C2044" s="181" t="s">
        <v>2212</v>
      </c>
      <c r="D2044" s="181"/>
      <c r="E2044" s="164">
        <v>23</v>
      </c>
      <c r="F2044" s="165">
        <v>52</v>
      </c>
      <c r="G2044" s="165">
        <v>23</v>
      </c>
      <c r="H2044" s="165">
        <v>29</v>
      </c>
      <c r="I2044" s="162"/>
    </row>
    <row r="2045" spans="2:9" s="158" customFormat="1" ht="10.5" customHeight="1">
      <c r="B2045" s="163"/>
      <c r="C2045" s="181" t="s">
        <v>2213</v>
      </c>
      <c r="D2045" s="181"/>
      <c r="E2045" s="164">
        <v>101</v>
      </c>
      <c r="F2045" s="165">
        <v>251</v>
      </c>
      <c r="G2045" s="165">
        <v>118</v>
      </c>
      <c r="H2045" s="165">
        <v>133</v>
      </c>
      <c r="I2045" s="162"/>
    </row>
    <row r="2046" spans="2:9" s="158" customFormat="1" ht="10.5" customHeight="1">
      <c r="B2046" s="163"/>
      <c r="C2046" s="181" t="s">
        <v>2214</v>
      </c>
      <c r="D2046" s="181"/>
      <c r="E2046" s="164">
        <v>33</v>
      </c>
      <c r="F2046" s="165">
        <v>81</v>
      </c>
      <c r="G2046" s="165">
        <v>43</v>
      </c>
      <c r="H2046" s="165">
        <v>38</v>
      </c>
      <c r="I2046" s="162"/>
    </row>
    <row r="2047" spans="2:9" s="158" customFormat="1" ht="10.5" customHeight="1">
      <c r="B2047" s="163"/>
      <c r="C2047" s="181" t="s">
        <v>2215</v>
      </c>
      <c r="D2047" s="181"/>
      <c r="E2047" s="164">
        <v>58</v>
      </c>
      <c r="F2047" s="165">
        <v>129</v>
      </c>
      <c r="G2047" s="165">
        <v>61</v>
      </c>
      <c r="H2047" s="165">
        <v>68</v>
      </c>
      <c r="I2047" s="162"/>
    </row>
    <row r="2048" spans="2:9" s="158" customFormat="1" ht="10.5" customHeight="1">
      <c r="B2048" s="163"/>
      <c r="C2048" s="181" t="s">
        <v>2216</v>
      </c>
      <c r="D2048" s="181"/>
      <c r="E2048" s="164">
        <v>3</v>
      </c>
      <c r="F2048" s="165">
        <v>10</v>
      </c>
      <c r="G2048" s="165">
        <v>7</v>
      </c>
      <c r="H2048" s="165">
        <v>3</v>
      </c>
      <c r="I2048" s="162"/>
    </row>
    <row r="2049" spans="2:9" s="158" customFormat="1" ht="10.5" customHeight="1">
      <c r="B2049" s="163"/>
      <c r="C2049" s="181" t="s">
        <v>2217</v>
      </c>
      <c r="D2049" s="181"/>
      <c r="E2049" s="164">
        <v>18</v>
      </c>
      <c r="F2049" s="165">
        <v>41</v>
      </c>
      <c r="G2049" s="165">
        <v>18</v>
      </c>
      <c r="H2049" s="165">
        <v>23</v>
      </c>
      <c r="I2049" s="162"/>
    </row>
    <row r="2050" spans="2:9" s="158" customFormat="1" ht="10.5" customHeight="1">
      <c r="B2050" s="163"/>
      <c r="C2050" s="181" t="s">
        <v>2218</v>
      </c>
      <c r="D2050" s="181"/>
      <c r="E2050" s="164">
        <v>23</v>
      </c>
      <c r="F2050" s="165">
        <v>58</v>
      </c>
      <c r="G2050" s="165">
        <v>29</v>
      </c>
      <c r="H2050" s="165">
        <v>29</v>
      </c>
      <c r="I2050" s="162"/>
    </row>
    <row r="2051" spans="2:9" s="158" customFormat="1" ht="10.5" customHeight="1">
      <c r="B2051" s="163"/>
      <c r="C2051" s="181" t="s">
        <v>2219</v>
      </c>
      <c r="D2051" s="181"/>
      <c r="E2051" s="164">
        <v>36</v>
      </c>
      <c r="F2051" s="165">
        <v>85</v>
      </c>
      <c r="G2051" s="165">
        <v>44</v>
      </c>
      <c r="H2051" s="165">
        <v>41</v>
      </c>
      <c r="I2051" s="162"/>
    </row>
    <row r="2052" spans="2:9" s="158" customFormat="1" ht="10.5" customHeight="1">
      <c r="B2052" s="163"/>
      <c r="C2052" s="181" t="s">
        <v>2220</v>
      </c>
      <c r="D2052" s="181"/>
      <c r="E2052" s="164">
        <v>3</v>
      </c>
      <c r="F2052" s="165">
        <v>9</v>
      </c>
      <c r="G2052" s="165">
        <v>4</v>
      </c>
      <c r="H2052" s="165">
        <v>5</v>
      </c>
      <c r="I2052" s="162"/>
    </row>
    <row r="2053" spans="2:9" s="158" customFormat="1" ht="10.5" customHeight="1">
      <c r="B2053" s="163"/>
      <c r="C2053" s="181" t="s">
        <v>2221</v>
      </c>
      <c r="D2053" s="181"/>
      <c r="E2053" s="164">
        <v>7</v>
      </c>
      <c r="F2053" s="165">
        <v>14</v>
      </c>
      <c r="G2053" s="165">
        <v>6</v>
      </c>
      <c r="H2053" s="165">
        <v>8</v>
      </c>
      <c r="I2053" s="162"/>
    </row>
    <row r="2054" spans="2:9" s="158" customFormat="1" ht="10.5" customHeight="1">
      <c r="B2054" s="163"/>
      <c r="C2054" s="181" t="s">
        <v>2222</v>
      </c>
      <c r="D2054" s="181"/>
      <c r="E2054" s="164">
        <v>26</v>
      </c>
      <c r="F2054" s="165">
        <v>45</v>
      </c>
      <c r="G2054" s="165">
        <v>23</v>
      </c>
      <c r="H2054" s="165">
        <v>22</v>
      </c>
      <c r="I2054" s="162"/>
    </row>
    <row r="2055" spans="2:9" s="158" customFormat="1" ht="10.5" customHeight="1">
      <c r="B2055" s="163"/>
      <c r="C2055" s="181" t="s">
        <v>2223</v>
      </c>
      <c r="D2055" s="181"/>
      <c r="E2055" s="164">
        <v>203</v>
      </c>
      <c r="F2055" s="165">
        <v>483</v>
      </c>
      <c r="G2055" s="165">
        <v>235</v>
      </c>
      <c r="H2055" s="165">
        <v>248</v>
      </c>
      <c r="I2055" s="162"/>
    </row>
    <row r="2056" spans="2:9" s="158" customFormat="1" ht="10.5" customHeight="1">
      <c r="B2056" s="163"/>
      <c r="C2056" s="181" t="s">
        <v>2224</v>
      </c>
      <c r="D2056" s="181"/>
      <c r="E2056" s="164">
        <v>283</v>
      </c>
      <c r="F2056" s="165">
        <v>647</v>
      </c>
      <c r="G2056" s="165">
        <v>302</v>
      </c>
      <c r="H2056" s="165">
        <v>345</v>
      </c>
      <c r="I2056" s="162"/>
    </row>
    <row r="2057" spans="2:9" s="158" customFormat="1" ht="10.5" customHeight="1">
      <c r="B2057" s="163"/>
      <c r="C2057" s="181" t="s">
        <v>2225</v>
      </c>
      <c r="D2057" s="181"/>
      <c r="E2057" s="164">
        <v>342</v>
      </c>
      <c r="F2057" s="165">
        <v>792</v>
      </c>
      <c r="G2057" s="165">
        <v>368</v>
      </c>
      <c r="H2057" s="165">
        <v>424</v>
      </c>
      <c r="I2057" s="162"/>
    </row>
    <row r="2058" spans="2:9" s="158" customFormat="1" ht="10.5" customHeight="1">
      <c r="B2058" s="163"/>
      <c r="C2058" s="181"/>
      <c r="D2058" s="181"/>
      <c r="E2058" s="166"/>
      <c r="F2058" s="167"/>
      <c r="G2058" s="167"/>
      <c r="H2058" s="167"/>
      <c r="I2058" s="162"/>
    </row>
    <row r="2059" spans="2:9" s="158" customFormat="1" ht="10.5" customHeight="1">
      <c r="B2059" s="163"/>
      <c r="C2059" s="181" t="s">
        <v>2226</v>
      </c>
      <c r="D2059" s="181"/>
      <c r="E2059" s="166">
        <f>SUM(E2060:E2065)</f>
        <v>539</v>
      </c>
      <c r="F2059" s="167">
        <f>SUM(F2060:F2065)</f>
        <v>1229</v>
      </c>
      <c r="G2059" s="167">
        <f>SUM(G2060:G2065)</f>
        <v>629</v>
      </c>
      <c r="H2059" s="167">
        <f>SUM(H2060:H2065)</f>
        <v>600</v>
      </c>
      <c r="I2059" s="162"/>
    </row>
    <row r="2060" spans="2:9" s="158" customFormat="1" ht="10.5" customHeight="1">
      <c r="B2060" s="163"/>
      <c r="C2060" s="181" t="s">
        <v>2227</v>
      </c>
      <c r="D2060" s="181"/>
      <c r="E2060" s="164">
        <v>9</v>
      </c>
      <c r="F2060" s="165">
        <v>22</v>
      </c>
      <c r="G2060" s="165">
        <v>13</v>
      </c>
      <c r="H2060" s="165">
        <v>9</v>
      </c>
      <c r="I2060" s="162"/>
    </row>
    <row r="2061" spans="2:9" s="158" customFormat="1" ht="10.5" customHeight="1">
      <c r="B2061" s="163"/>
      <c r="C2061" s="181" t="s">
        <v>2228</v>
      </c>
      <c r="D2061" s="181"/>
      <c r="E2061" s="164">
        <v>121</v>
      </c>
      <c r="F2061" s="165">
        <v>261</v>
      </c>
      <c r="G2061" s="165">
        <v>143</v>
      </c>
      <c r="H2061" s="165">
        <v>118</v>
      </c>
      <c r="I2061" s="162"/>
    </row>
    <row r="2062" spans="2:9" s="158" customFormat="1" ht="10.5" customHeight="1">
      <c r="B2062" s="163"/>
      <c r="C2062" s="181" t="s">
        <v>2229</v>
      </c>
      <c r="D2062" s="181"/>
      <c r="E2062" s="164">
        <v>192</v>
      </c>
      <c r="F2062" s="165">
        <v>438</v>
      </c>
      <c r="G2062" s="165">
        <v>223</v>
      </c>
      <c r="H2062" s="165">
        <v>215</v>
      </c>
      <c r="I2062" s="162"/>
    </row>
    <row r="2063" spans="2:9" s="158" customFormat="1" ht="10.5" customHeight="1">
      <c r="B2063" s="163"/>
      <c r="C2063" s="181" t="s">
        <v>2230</v>
      </c>
      <c r="D2063" s="181"/>
      <c r="E2063" s="164">
        <v>26</v>
      </c>
      <c r="F2063" s="165">
        <v>59</v>
      </c>
      <c r="G2063" s="165">
        <v>25</v>
      </c>
      <c r="H2063" s="165">
        <v>34</v>
      </c>
      <c r="I2063" s="162"/>
    </row>
    <row r="2064" spans="2:9" s="158" customFormat="1" ht="10.5" customHeight="1">
      <c r="B2064" s="169"/>
      <c r="C2064" s="182" t="s">
        <v>2231</v>
      </c>
      <c r="D2064" s="182"/>
      <c r="E2064" s="170">
        <v>49</v>
      </c>
      <c r="F2064" s="171">
        <v>97</v>
      </c>
      <c r="G2064" s="171">
        <v>51</v>
      </c>
      <c r="H2064" s="171">
        <v>46</v>
      </c>
      <c r="I2064" s="162"/>
    </row>
    <row r="2065" spans="2:9" s="158" customFormat="1" ht="10.5" customHeight="1">
      <c r="B2065" s="163"/>
      <c r="C2065" s="181" t="s">
        <v>2232</v>
      </c>
      <c r="D2065" s="181"/>
      <c r="E2065" s="164">
        <v>142</v>
      </c>
      <c r="F2065" s="165">
        <v>352</v>
      </c>
      <c r="G2065" s="165">
        <v>174</v>
      </c>
      <c r="H2065" s="165">
        <v>178</v>
      </c>
      <c r="I2065" s="162"/>
    </row>
    <row r="2066" spans="2:9" s="158" customFormat="1" ht="10.5" customHeight="1">
      <c r="B2066" s="163"/>
      <c r="C2066" s="181"/>
      <c r="D2066" s="181"/>
      <c r="E2066" s="166"/>
      <c r="F2066" s="167"/>
      <c r="G2066" s="167"/>
      <c r="H2066" s="167"/>
      <c r="I2066" s="162"/>
    </row>
    <row r="2067" spans="2:9" s="158" customFormat="1" ht="10.5" customHeight="1">
      <c r="B2067" s="163"/>
      <c r="C2067" s="181" t="s">
        <v>2233</v>
      </c>
      <c r="D2067" s="181"/>
      <c r="E2067" s="166">
        <f>SUM(E2068:E2108)</f>
        <v>616</v>
      </c>
      <c r="F2067" s="167">
        <f>SUM(F2068:F2108)</f>
        <v>1624</v>
      </c>
      <c r="G2067" s="167">
        <f>SUM(G2068:G2108)</f>
        <v>745</v>
      </c>
      <c r="H2067" s="167">
        <f>SUM(H2068:H2108)</f>
        <v>879</v>
      </c>
      <c r="I2067" s="162"/>
    </row>
    <row r="2068" spans="2:9" s="158" customFormat="1" ht="10.5" customHeight="1">
      <c r="B2068" s="163"/>
      <c r="C2068" s="181" t="s">
        <v>2234</v>
      </c>
      <c r="D2068" s="181"/>
      <c r="E2068" s="164">
        <v>5</v>
      </c>
      <c r="F2068" s="165">
        <v>13</v>
      </c>
      <c r="G2068" s="165">
        <v>7</v>
      </c>
      <c r="H2068" s="165">
        <v>6</v>
      </c>
      <c r="I2068" s="162"/>
    </row>
    <row r="2069" spans="2:9" s="158" customFormat="1" ht="10.5" customHeight="1">
      <c r="B2069" s="163"/>
      <c r="C2069" s="181" t="s">
        <v>2235</v>
      </c>
      <c r="D2069" s="181"/>
      <c r="E2069" s="164">
        <v>19</v>
      </c>
      <c r="F2069" s="165">
        <v>62</v>
      </c>
      <c r="G2069" s="165">
        <v>31</v>
      </c>
      <c r="H2069" s="165">
        <v>31</v>
      </c>
      <c r="I2069" s="162"/>
    </row>
    <row r="2070" spans="2:9" s="158" customFormat="1" ht="10.5" customHeight="1">
      <c r="B2070" s="163"/>
      <c r="C2070" s="181" t="s">
        <v>2236</v>
      </c>
      <c r="D2070" s="181"/>
      <c r="E2070" s="164">
        <v>4</v>
      </c>
      <c r="F2070" s="165">
        <v>16</v>
      </c>
      <c r="G2070" s="165">
        <v>11</v>
      </c>
      <c r="H2070" s="165">
        <v>5</v>
      </c>
      <c r="I2070" s="162"/>
    </row>
    <row r="2071" spans="2:9" s="158" customFormat="1" ht="10.5" customHeight="1">
      <c r="B2071" s="163"/>
      <c r="C2071" s="181" t="s">
        <v>2237</v>
      </c>
      <c r="D2071" s="181"/>
      <c r="E2071" s="164"/>
      <c r="F2071" s="165"/>
      <c r="G2071" s="165"/>
      <c r="H2071" s="165"/>
      <c r="I2071" s="162"/>
    </row>
    <row r="2072" spans="2:9" s="158" customFormat="1" ht="10.5" customHeight="1">
      <c r="B2072" s="163"/>
      <c r="C2072" s="181" t="s">
        <v>2238</v>
      </c>
      <c r="D2072" s="181"/>
      <c r="E2072" s="164">
        <v>9</v>
      </c>
      <c r="F2072" s="165">
        <v>26</v>
      </c>
      <c r="G2072" s="165">
        <v>14</v>
      </c>
      <c r="H2072" s="165">
        <v>12</v>
      </c>
      <c r="I2072" s="162"/>
    </row>
    <row r="2073" spans="2:9" s="158" customFormat="1" ht="10.5" customHeight="1">
      <c r="B2073" s="163"/>
      <c r="C2073" s="181" t="s">
        <v>2239</v>
      </c>
      <c r="D2073" s="181"/>
      <c r="E2073" s="164"/>
      <c r="F2073" s="165"/>
      <c r="G2073" s="165"/>
      <c r="H2073" s="165"/>
      <c r="I2073" s="162"/>
    </row>
    <row r="2074" spans="2:9" s="158" customFormat="1" ht="10.5" customHeight="1">
      <c r="B2074" s="163"/>
      <c r="C2074" s="181" t="s">
        <v>2240</v>
      </c>
      <c r="D2074" s="181"/>
      <c r="E2074" s="164">
        <v>5</v>
      </c>
      <c r="F2074" s="165">
        <v>11</v>
      </c>
      <c r="G2074" s="165">
        <v>5</v>
      </c>
      <c r="H2074" s="165">
        <v>6</v>
      </c>
      <c r="I2074" s="162"/>
    </row>
    <row r="2075" spans="2:9" s="158" customFormat="1" ht="10.5" customHeight="1">
      <c r="B2075" s="163"/>
      <c r="C2075" s="181" t="s">
        <v>2241</v>
      </c>
      <c r="D2075" s="181"/>
      <c r="E2075" s="164"/>
      <c r="F2075" s="165"/>
      <c r="G2075" s="165"/>
      <c r="H2075" s="165"/>
      <c r="I2075" s="162"/>
    </row>
    <row r="2076" spans="2:9" s="158" customFormat="1" ht="10.5" customHeight="1">
      <c r="B2076" s="163"/>
      <c r="C2076" s="181" t="s">
        <v>2242</v>
      </c>
      <c r="D2076" s="181"/>
      <c r="E2076" s="164">
        <v>5</v>
      </c>
      <c r="F2076" s="165">
        <v>11</v>
      </c>
      <c r="G2076" s="165">
        <v>5</v>
      </c>
      <c r="H2076" s="165">
        <v>6</v>
      </c>
      <c r="I2076" s="162"/>
    </row>
    <row r="2077" spans="2:9" s="158" customFormat="1" ht="10.5" customHeight="1">
      <c r="B2077" s="163"/>
      <c r="C2077" s="181" t="s">
        <v>2243</v>
      </c>
      <c r="D2077" s="181"/>
      <c r="E2077" s="164"/>
      <c r="F2077" s="165"/>
      <c r="G2077" s="165"/>
      <c r="H2077" s="165"/>
      <c r="I2077" s="162"/>
    </row>
    <row r="2078" spans="2:9" s="158" customFormat="1" ht="10.5" customHeight="1">
      <c r="B2078" s="163"/>
      <c r="C2078" s="181" t="s">
        <v>2244</v>
      </c>
      <c r="D2078" s="181"/>
      <c r="E2078" s="164">
        <v>19</v>
      </c>
      <c r="F2078" s="165">
        <v>175</v>
      </c>
      <c r="G2078" s="165">
        <v>55</v>
      </c>
      <c r="H2078" s="165">
        <v>120</v>
      </c>
      <c r="I2078" s="162"/>
    </row>
    <row r="2079" spans="2:9" s="158" customFormat="1" ht="10.5" customHeight="1">
      <c r="B2079" s="163"/>
      <c r="C2079" s="181" t="s">
        <v>2245</v>
      </c>
      <c r="D2079" s="181"/>
      <c r="E2079" s="164">
        <v>93</v>
      </c>
      <c r="F2079" s="165">
        <v>233</v>
      </c>
      <c r="G2079" s="165">
        <v>110</v>
      </c>
      <c r="H2079" s="165">
        <v>123</v>
      </c>
      <c r="I2079" s="162"/>
    </row>
    <row r="2080" spans="2:9" s="158" customFormat="1" ht="10.5" customHeight="1">
      <c r="B2080" s="163"/>
      <c r="C2080" s="181" t="s">
        <v>2246</v>
      </c>
      <c r="D2080" s="181"/>
      <c r="E2080" s="164">
        <v>5</v>
      </c>
      <c r="F2080" s="165">
        <v>13</v>
      </c>
      <c r="G2080" s="165">
        <v>5</v>
      </c>
      <c r="H2080" s="165">
        <v>8</v>
      </c>
      <c r="I2080" s="162"/>
    </row>
    <row r="2081" spans="2:9" s="158" customFormat="1" ht="10.5" customHeight="1">
      <c r="B2081" s="163"/>
      <c r="C2081" s="181" t="s">
        <v>2247</v>
      </c>
      <c r="D2081" s="181"/>
      <c r="E2081" s="164"/>
      <c r="F2081" s="165"/>
      <c r="G2081" s="165"/>
      <c r="H2081" s="165"/>
      <c r="I2081" s="162"/>
    </row>
    <row r="2082" spans="2:9" s="158" customFormat="1" ht="10.5" customHeight="1">
      <c r="B2082" s="163"/>
      <c r="C2082" s="181" t="s">
        <v>2248</v>
      </c>
      <c r="D2082" s="181"/>
      <c r="E2082" s="164">
        <v>39</v>
      </c>
      <c r="F2082" s="165">
        <v>114</v>
      </c>
      <c r="G2082" s="165">
        <v>58</v>
      </c>
      <c r="H2082" s="165">
        <v>56</v>
      </c>
      <c r="I2082" s="162"/>
    </row>
    <row r="2083" spans="2:9" s="158" customFormat="1" ht="10.5" customHeight="1">
      <c r="B2083" s="163"/>
      <c r="C2083" s="181" t="s">
        <v>2249</v>
      </c>
      <c r="D2083" s="181"/>
      <c r="E2083" s="164">
        <v>23</v>
      </c>
      <c r="F2083" s="165">
        <v>58</v>
      </c>
      <c r="G2083" s="165">
        <v>30</v>
      </c>
      <c r="H2083" s="165">
        <v>28</v>
      </c>
      <c r="I2083" s="162"/>
    </row>
    <row r="2084" spans="2:9" s="158" customFormat="1" ht="10.5" customHeight="1">
      <c r="B2084" s="163"/>
      <c r="C2084" s="181" t="s">
        <v>2250</v>
      </c>
      <c r="D2084" s="181"/>
      <c r="E2084" s="164">
        <v>121</v>
      </c>
      <c r="F2084" s="165">
        <v>287</v>
      </c>
      <c r="G2084" s="165">
        <v>133</v>
      </c>
      <c r="H2084" s="165">
        <v>154</v>
      </c>
      <c r="I2084" s="162"/>
    </row>
    <row r="2085" spans="2:9" s="158" customFormat="1" ht="10.5" customHeight="1">
      <c r="B2085" s="163"/>
      <c r="C2085" s="181" t="s">
        <v>2251</v>
      </c>
      <c r="D2085" s="181"/>
      <c r="E2085" s="164">
        <v>17</v>
      </c>
      <c r="F2085" s="165">
        <v>47</v>
      </c>
      <c r="G2085" s="165">
        <v>22</v>
      </c>
      <c r="H2085" s="165">
        <v>25</v>
      </c>
      <c r="I2085" s="162"/>
    </row>
    <row r="2086" spans="2:9" s="158" customFormat="1" ht="10.5" customHeight="1">
      <c r="B2086" s="163"/>
      <c r="C2086" s="181" t="s">
        <v>2252</v>
      </c>
      <c r="D2086" s="181"/>
      <c r="E2086" s="164">
        <v>35</v>
      </c>
      <c r="F2086" s="165">
        <v>76</v>
      </c>
      <c r="G2086" s="165">
        <v>35</v>
      </c>
      <c r="H2086" s="165">
        <v>41</v>
      </c>
      <c r="I2086" s="162"/>
    </row>
    <row r="2087" spans="2:9" s="158" customFormat="1" ht="10.5" customHeight="1">
      <c r="B2087" s="163"/>
      <c r="C2087" s="181" t="s">
        <v>2253</v>
      </c>
      <c r="D2087" s="181"/>
      <c r="E2087" s="164"/>
      <c r="F2087" s="165"/>
      <c r="G2087" s="165"/>
      <c r="H2087" s="165"/>
      <c r="I2087" s="162"/>
    </row>
    <row r="2088" spans="2:9" s="158" customFormat="1" ht="10.5" customHeight="1">
      <c r="B2088" s="163"/>
      <c r="C2088" s="181" t="s">
        <v>2254</v>
      </c>
      <c r="D2088" s="181"/>
      <c r="E2088" s="164">
        <v>7</v>
      </c>
      <c r="F2088" s="165">
        <v>13</v>
      </c>
      <c r="G2088" s="165">
        <v>7</v>
      </c>
      <c r="H2088" s="165">
        <v>6</v>
      </c>
      <c r="I2088" s="162"/>
    </row>
    <row r="2089" spans="2:9" s="158" customFormat="1" ht="10.5" customHeight="1">
      <c r="B2089" s="163"/>
      <c r="C2089" s="181" t="s">
        <v>2255</v>
      </c>
      <c r="D2089" s="181"/>
      <c r="E2089" s="164"/>
      <c r="F2089" s="165"/>
      <c r="G2089" s="165"/>
      <c r="H2089" s="165"/>
      <c r="I2089" s="162"/>
    </row>
    <row r="2090" spans="2:9" s="158" customFormat="1" ht="10.5" customHeight="1">
      <c r="B2090" s="163"/>
      <c r="C2090" s="181" t="s">
        <v>2256</v>
      </c>
      <c r="D2090" s="181"/>
      <c r="E2090" s="164">
        <v>7</v>
      </c>
      <c r="F2090" s="165">
        <v>19</v>
      </c>
      <c r="G2090" s="165">
        <v>10</v>
      </c>
      <c r="H2090" s="165">
        <v>9</v>
      </c>
      <c r="I2090" s="162"/>
    </row>
    <row r="2091" spans="2:9" s="158" customFormat="1" ht="10.5" customHeight="1">
      <c r="B2091" s="163"/>
      <c r="C2091" s="181" t="s">
        <v>2257</v>
      </c>
      <c r="D2091" s="181"/>
      <c r="E2091" s="164">
        <v>14</v>
      </c>
      <c r="F2091" s="165">
        <v>32</v>
      </c>
      <c r="G2091" s="165">
        <v>13</v>
      </c>
      <c r="H2091" s="165">
        <v>19</v>
      </c>
      <c r="I2091" s="162"/>
    </row>
    <row r="2092" spans="2:9" s="158" customFormat="1" ht="10.5" customHeight="1">
      <c r="B2092" s="163"/>
      <c r="C2092" s="181" t="s">
        <v>2258</v>
      </c>
      <c r="D2092" s="181"/>
      <c r="E2092" s="164">
        <v>32</v>
      </c>
      <c r="F2092" s="165">
        <v>87</v>
      </c>
      <c r="G2092" s="165">
        <v>46</v>
      </c>
      <c r="H2092" s="165">
        <v>41</v>
      </c>
      <c r="I2092" s="162"/>
    </row>
    <row r="2093" spans="2:9" s="158" customFormat="1" ht="10.5" customHeight="1">
      <c r="B2093" s="163"/>
      <c r="C2093" s="181" t="s">
        <v>2259</v>
      </c>
      <c r="D2093" s="181"/>
      <c r="E2093" s="164">
        <v>19</v>
      </c>
      <c r="F2093" s="165">
        <v>46</v>
      </c>
      <c r="G2093" s="165">
        <v>22</v>
      </c>
      <c r="H2093" s="165">
        <v>24</v>
      </c>
      <c r="I2093" s="162"/>
    </row>
    <row r="2094" spans="2:9" s="158" customFormat="1" ht="10.5" customHeight="1">
      <c r="B2094" s="163"/>
      <c r="C2094" s="181" t="s">
        <v>2260</v>
      </c>
      <c r="D2094" s="181"/>
      <c r="E2094" s="164">
        <v>8</v>
      </c>
      <c r="F2094" s="165">
        <v>19</v>
      </c>
      <c r="G2094" s="165">
        <v>9</v>
      </c>
      <c r="H2094" s="165">
        <v>10</v>
      </c>
      <c r="I2094" s="162"/>
    </row>
    <row r="2095" spans="2:9" s="158" customFormat="1" ht="10.5" customHeight="1">
      <c r="B2095" s="163"/>
      <c r="C2095" s="181" t="s">
        <v>2261</v>
      </c>
      <c r="D2095" s="181"/>
      <c r="E2095" s="164">
        <v>6</v>
      </c>
      <c r="F2095" s="165">
        <v>20</v>
      </c>
      <c r="G2095" s="165">
        <v>10</v>
      </c>
      <c r="H2095" s="165">
        <v>10</v>
      </c>
      <c r="I2095" s="162"/>
    </row>
    <row r="2096" spans="2:9" s="158" customFormat="1" ht="10.5" customHeight="1">
      <c r="B2096" s="163"/>
      <c r="C2096" s="181" t="s">
        <v>2262</v>
      </c>
      <c r="D2096" s="181"/>
      <c r="E2096" s="164">
        <v>7</v>
      </c>
      <c r="F2096" s="165">
        <v>26</v>
      </c>
      <c r="G2096" s="165">
        <v>13</v>
      </c>
      <c r="H2096" s="165">
        <v>13</v>
      </c>
      <c r="I2096" s="162"/>
    </row>
    <row r="2097" spans="2:9" s="158" customFormat="1" ht="10.5" customHeight="1">
      <c r="B2097" s="163"/>
      <c r="C2097" s="181" t="s">
        <v>2263</v>
      </c>
      <c r="D2097" s="181"/>
      <c r="E2097" s="164">
        <v>4</v>
      </c>
      <c r="F2097" s="165">
        <v>13</v>
      </c>
      <c r="G2097" s="165">
        <v>8</v>
      </c>
      <c r="H2097" s="165">
        <v>5</v>
      </c>
      <c r="I2097" s="162"/>
    </row>
    <row r="2098" spans="2:9" s="158" customFormat="1" ht="10.5" customHeight="1">
      <c r="B2098" s="163"/>
      <c r="C2098" s="181" t="s">
        <v>2264</v>
      </c>
      <c r="D2098" s="181"/>
      <c r="E2098" s="164"/>
      <c r="F2098" s="165"/>
      <c r="G2098" s="165"/>
      <c r="H2098" s="165"/>
      <c r="I2098" s="162"/>
    </row>
    <row r="2099" spans="2:9" s="158" customFormat="1" ht="10.5" customHeight="1">
      <c r="B2099" s="163"/>
      <c r="C2099" s="181" t="s">
        <v>2265</v>
      </c>
      <c r="D2099" s="181"/>
      <c r="E2099" s="164">
        <v>9</v>
      </c>
      <c r="F2099" s="165">
        <v>26</v>
      </c>
      <c r="G2099" s="165">
        <v>15</v>
      </c>
      <c r="H2099" s="165">
        <v>11</v>
      </c>
      <c r="I2099" s="162"/>
    </row>
    <row r="2100" spans="2:9" s="158" customFormat="1" ht="10.5" customHeight="1">
      <c r="B2100" s="163"/>
      <c r="C2100" s="181" t="s">
        <v>2266</v>
      </c>
      <c r="D2100" s="181"/>
      <c r="E2100" s="164"/>
      <c r="F2100" s="165"/>
      <c r="G2100" s="165"/>
      <c r="H2100" s="165"/>
      <c r="I2100" s="162"/>
    </row>
    <row r="2101" spans="2:9" s="158" customFormat="1" ht="10.5" customHeight="1">
      <c r="B2101" s="163"/>
      <c r="C2101" s="181" t="s">
        <v>2267</v>
      </c>
      <c r="D2101" s="181"/>
      <c r="E2101" s="164">
        <v>3</v>
      </c>
      <c r="F2101" s="165">
        <v>4</v>
      </c>
      <c r="G2101" s="165">
        <v>2</v>
      </c>
      <c r="H2101" s="165">
        <v>2</v>
      </c>
      <c r="I2101" s="162"/>
    </row>
    <row r="2102" spans="2:9" s="158" customFormat="1" ht="10.5" customHeight="1">
      <c r="B2102" s="163"/>
      <c r="C2102" s="181" t="s">
        <v>2268</v>
      </c>
      <c r="D2102" s="181"/>
      <c r="E2102" s="164"/>
      <c r="F2102" s="165"/>
      <c r="G2102" s="165"/>
      <c r="H2102" s="165"/>
      <c r="I2102" s="162"/>
    </row>
    <row r="2103" spans="2:9" s="158" customFormat="1" ht="10.5" customHeight="1">
      <c r="B2103" s="163"/>
      <c r="C2103" s="181" t="s">
        <v>2269</v>
      </c>
      <c r="D2103" s="181"/>
      <c r="E2103" s="164">
        <v>11</v>
      </c>
      <c r="F2103" s="165">
        <v>25</v>
      </c>
      <c r="G2103" s="165">
        <v>12</v>
      </c>
      <c r="H2103" s="165">
        <v>13</v>
      </c>
      <c r="I2103" s="162"/>
    </row>
    <row r="2104" spans="2:9" s="158" customFormat="1" ht="10.5" customHeight="1">
      <c r="B2104" s="163"/>
      <c r="C2104" s="181" t="s">
        <v>2270</v>
      </c>
      <c r="D2104" s="181"/>
      <c r="E2104" s="164"/>
      <c r="F2104" s="165"/>
      <c r="G2104" s="165"/>
      <c r="H2104" s="165"/>
      <c r="I2104" s="162"/>
    </row>
    <row r="2105" spans="2:9" s="158" customFormat="1" ht="10.5" customHeight="1">
      <c r="B2105" s="163"/>
      <c r="C2105" s="181" t="s">
        <v>2271</v>
      </c>
      <c r="D2105" s="181"/>
      <c r="E2105" s="164">
        <v>3</v>
      </c>
      <c r="F2105" s="165">
        <v>6</v>
      </c>
      <c r="G2105" s="165">
        <v>4</v>
      </c>
      <c r="H2105" s="165">
        <v>2</v>
      </c>
      <c r="I2105" s="162"/>
    </row>
    <row r="2106" spans="2:9" s="158" customFormat="1" ht="10.5" customHeight="1">
      <c r="B2106" s="163"/>
      <c r="C2106" s="181" t="s">
        <v>2272</v>
      </c>
      <c r="D2106" s="181"/>
      <c r="E2106" s="164">
        <v>3</v>
      </c>
      <c r="F2106" s="165">
        <v>9</v>
      </c>
      <c r="G2106" s="165">
        <v>3</v>
      </c>
      <c r="H2106" s="165">
        <v>6</v>
      </c>
      <c r="I2106" s="162"/>
    </row>
    <row r="2107" spans="2:9" s="158" customFormat="1" ht="10.5" customHeight="1">
      <c r="B2107" s="163"/>
      <c r="C2107" s="181" t="s">
        <v>2273</v>
      </c>
      <c r="D2107" s="181"/>
      <c r="E2107" s="164">
        <v>79</v>
      </c>
      <c r="F2107" s="165">
        <v>127</v>
      </c>
      <c r="G2107" s="165">
        <v>44</v>
      </c>
      <c r="H2107" s="165">
        <v>83</v>
      </c>
      <c r="I2107" s="162"/>
    </row>
    <row r="2108" spans="2:9" s="158" customFormat="1" ht="10.5" customHeight="1">
      <c r="B2108" s="163"/>
      <c r="C2108" s="181" t="s">
        <v>2274</v>
      </c>
      <c r="D2108" s="181"/>
      <c r="E2108" s="164">
        <v>5</v>
      </c>
      <c r="F2108" s="165">
        <v>10</v>
      </c>
      <c r="G2108" s="165">
        <v>6</v>
      </c>
      <c r="H2108" s="165">
        <v>4</v>
      </c>
      <c r="I2108" s="162"/>
    </row>
    <row r="2109" spans="2:9" s="158" customFormat="1" ht="10.5" customHeight="1">
      <c r="B2109" s="163"/>
      <c r="C2109" s="181"/>
      <c r="D2109" s="181"/>
      <c r="E2109" s="166"/>
      <c r="F2109" s="167"/>
      <c r="G2109" s="167"/>
      <c r="H2109" s="167"/>
      <c r="I2109" s="162"/>
    </row>
    <row r="2110" spans="2:9" s="158" customFormat="1" ht="10.5" customHeight="1">
      <c r="B2110" s="163"/>
      <c r="C2110" s="181" t="s">
        <v>2275</v>
      </c>
      <c r="D2110" s="181"/>
      <c r="E2110" s="166">
        <f>SUM(E2111:E2122)</f>
        <v>447</v>
      </c>
      <c r="F2110" s="167">
        <f>SUM(F2111:F2122)</f>
        <v>1160</v>
      </c>
      <c r="G2110" s="167">
        <f>SUM(G2111:G2122)</f>
        <v>559</v>
      </c>
      <c r="H2110" s="167">
        <f>SUM(H2111:H2122)</f>
        <v>601</v>
      </c>
      <c r="I2110" s="162"/>
    </row>
    <row r="2111" spans="2:9" s="158" customFormat="1" ht="10.5" customHeight="1">
      <c r="B2111" s="163"/>
      <c r="C2111" s="181" t="s">
        <v>2276</v>
      </c>
      <c r="D2111" s="181"/>
      <c r="E2111" s="164">
        <v>7</v>
      </c>
      <c r="F2111" s="165">
        <v>9</v>
      </c>
      <c r="G2111" s="165">
        <v>7</v>
      </c>
      <c r="H2111" s="165">
        <v>2</v>
      </c>
      <c r="I2111" s="162"/>
    </row>
    <row r="2112" spans="2:9" s="158" customFormat="1" ht="10.5" customHeight="1">
      <c r="B2112" s="163"/>
      <c r="C2112" s="181" t="s">
        <v>2277</v>
      </c>
      <c r="D2112" s="181"/>
      <c r="E2112" s="164">
        <v>194</v>
      </c>
      <c r="F2112" s="165">
        <v>551</v>
      </c>
      <c r="G2112" s="165">
        <v>265</v>
      </c>
      <c r="H2112" s="165">
        <v>286</v>
      </c>
      <c r="I2112" s="162"/>
    </row>
    <row r="2113" spans="2:9" s="158" customFormat="1" ht="10.5" customHeight="1">
      <c r="B2113" s="163"/>
      <c r="C2113" s="181" t="s">
        <v>2278</v>
      </c>
      <c r="D2113" s="181"/>
      <c r="E2113" s="164">
        <v>68</v>
      </c>
      <c r="F2113" s="165">
        <v>134</v>
      </c>
      <c r="G2113" s="165">
        <v>69</v>
      </c>
      <c r="H2113" s="165">
        <v>65</v>
      </c>
      <c r="I2113" s="162"/>
    </row>
    <row r="2114" spans="2:9" s="158" customFormat="1" ht="10.5" customHeight="1">
      <c r="B2114" s="163"/>
      <c r="C2114" s="181" t="s">
        <v>2279</v>
      </c>
      <c r="D2114" s="181"/>
      <c r="E2114" s="164">
        <v>62</v>
      </c>
      <c r="F2114" s="165">
        <v>159</v>
      </c>
      <c r="G2114" s="165">
        <v>73</v>
      </c>
      <c r="H2114" s="165">
        <v>86</v>
      </c>
      <c r="I2114" s="162"/>
    </row>
    <row r="2115" spans="2:9" s="158" customFormat="1" ht="10.5" customHeight="1">
      <c r="B2115" s="163"/>
      <c r="C2115" s="181" t="s">
        <v>2280</v>
      </c>
      <c r="D2115" s="181"/>
      <c r="E2115" s="164">
        <v>24</v>
      </c>
      <c r="F2115" s="165">
        <v>64</v>
      </c>
      <c r="G2115" s="165">
        <v>34</v>
      </c>
      <c r="H2115" s="165">
        <v>30</v>
      </c>
      <c r="I2115" s="162"/>
    </row>
    <row r="2116" spans="2:9" s="158" customFormat="1" ht="10.5" customHeight="1">
      <c r="B2116" s="163"/>
      <c r="C2116" s="181" t="s">
        <v>2281</v>
      </c>
      <c r="D2116" s="181"/>
      <c r="E2116" s="164">
        <v>3</v>
      </c>
      <c r="F2116" s="165">
        <v>10</v>
      </c>
      <c r="G2116" s="165">
        <v>5</v>
      </c>
      <c r="H2116" s="165">
        <v>5</v>
      </c>
      <c r="I2116" s="162"/>
    </row>
    <row r="2117" spans="2:9" s="158" customFormat="1" ht="10.5" customHeight="1">
      <c r="B2117" s="163"/>
      <c r="C2117" s="181" t="s">
        <v>2282</v>
      </c>
      <c r="D2117" s="181"/>
      <c r="E2117" s="164">
        <v>65</v>
      </c>
      <c r="F2117" s="165">
        <v>172</v>
      </c>
      <c r="G2117" s="165">
        <v>85</v>
      </c>
      <c r="H2117" s="165">
        <v>87</v>
      </c>
      <c r="I2117" s="162"/>
    </row>
    <row r="2118" spans="2:9" s="158" customFormat="1" ht="10.5" customHeight="1">
      <c r="B2118" s="163"/>
      <c r="C2118" s="181" t="s">
        <v>2283</v>
      </c>
      <c r="D2118" s="181"/>
      <c r="E2118" s="164">
        <v>3</v>
      </c>
      <c r="F2118" s="165">
        <v>6</v>
      </c>
      <c r="G2118" s="165">
        <v>1</v>
      </c>
      <c r="H2118" s="165">
        <v>5</v>
      </c>
      <c r="I2118" s="162"/>
    </row>
    <row r="2119" spans="2:9" s="158" customFormat="1" ht="10.5" customHeight="1">
      <c r="B2119" s="163"/>
      <c r="C2119" s="181" t="s">
        <v>2284</v>
      </c>
      <c r="D2119" s="181"/>
      <c r="E2119" s="164">
        <v>10</v>
      </c>
      <c r="F2119" s="165">
        <v>30</v>
      </c>
      <c r="G2119" s="165">
        <v>10</v>
      </c>
      <c r="H2119" s="165">
        <v>20</v>
      </c>
      <c r="I2119" s="162"/>
    </row>
    <row r="2120" spans="2:9" s="158" customFormat="1" ht="10.5" customHeight="1">
      <c r="B2120" s="163"/>
      <c r="C2120" s="181" t="s">
        <v>2285</v>
      </c>
      <c r="D2120" s="181"/>
      <c r="E2120" s="164"/>
      <c r="F2120" s="165"/>
      <c r="G2120" s="165"/>
      <c r="H2120" s="165"/>
      <c r="I2120" s="162"/>
    </row>
    <row r="2121" spans="2:9" s="158" customFormat="1" ht="10.5" customHeight="1">
      <c r="B2121" s="163"/>
      <c r="C2121" s="181" t="s">
        <v>2286</v>
      </c>
      <c r="D2121" s="181"/>
      <c r="E2121" s="164">
        <v>11</v>
      </c>
      <c r="F2121" s="165">
        <v>25</v>
      </c>
      <c r="G2121" s="165">
        <v>10</v>
      </c>
      <c r="H2121" s="165">
        <v>15</v>
      </c>
      <c r="I2121" s="162"/>
    </row>
    <row r="2122" spans="2:9" s="158" customFormat="1" ht="10.5" customHeight="1">
      <c r="B2122" s="163"/>
      <c r="C2122" s="181" t="s">
        <v>2287</v>
      </c>
      <c r="D2122" s="181"/>
      <c r="E2122" s="164"/>
      <c r="F2122" s="165"/>
      <c r="G2122" s="165"/>
      <c r="H2122" s="165"/>
      <c r="I2122" s="162"/>
    </row>
    <row r="2123" spans="2:9" s="158" customFormat="1" ht="10.5" customHeight="1">
      <c r="B2123" s="163"/>
      <c r="C2123" s="181"/>
      <c r="D2123" s="181"/>
      <c r="E2123" s="166"/>
      <c r="F2123" s="167"/>
      <c r="G2123" s="167"/>
      <c r="H2123" s="167"/>
      <c r="I2123" s="162"/>
    </row>
    <row r="2124" spans="2:9" s="158" customFormat="1" ht="10.5" customHeight="1">
      <c r="B2124" s="163"/>
      <c r="C2124" s="181" t="s">
        <v>2288</v>
      </c>
      <c r="D2124" s="181"/>
      <c r="E2124" s="166">
        <f>SUM(E2125:E2131)</f>
        <v>1042</v>
      </c>
      <c r="F2124" s="167">
        <f>SUM(F2125:F2131)</f>
        <v>2669</v>
      </c>
      <c r="G2124" s="167">
        <f>SUM(G2125:G2131)</f>
        <v>1328</v>
      </c>
      <c r="H2124" s="167">
        <f>SUM(H2125:H2131)</f>
        <v>1341</v>
      </c>
      <c r="I2124" s="162"/>
    </row>
    <row r="2125" spans="2:9" s="158" customFormat="1" ht="10.5" customHeight="1">
      <c r="B2125" s="163"/>
      <c r="C2125" s="181" t="s">
        <v>2289</v>
      </c>
      <c r="D2125" s="181"/>
      <c r="E2125" s="164">
        <v>10</v>
      </c>
      <c r="F2125" s="165">
        <v>27</v>
      </c>
      <c r="G2125" s="165">
        <v>11</v>
      </c>
      <c r="H2125" s="165">
        <v>16</v>
      </c>
      <c r="I2125" s="162"/>
    </row>
    <row r="2126" spans="2:9" s="158" customFormat="1" ht="10.5" customHeight="1">
      <c r="B2126" s="163"/>
      <c r="C2126" s="181" t="s">
        <v>2290</v>
      </c>
      <c r="D2126" s="181"/>
      <c r="E2126" s="164">
        <v>46</v>
      </c>
      <c r="F2126" s="165">
        <v>97</v>
      </c>
      <c r="G2126" s="165">
        <v>46</v>
      </c>
      <c r="H2126" s="165">
        <v>51</v>
      </c>
      <c r="I2126" s="162"/>
    </row>
    <row r="2127" spans="2:9" s="158" customFormat="1" ht="10.5" customHeight="1">
      <c r="B2127" s="163"/>
      <c r="C2127" s="181" t="s">
        <v>2291</v>
      </c>
      <c r="D2127" s="181"/>
      <c r="E2127" s="164">
        <v>151</v>
      </c>
      <c r="F2127" s="165">
        <v>304</v>
      </c>
      <c r="G2127" s="165">
        <v>166</v>
      </c>
      <c r="H2127" s="165">
        <v>138</v>
      </c>
      <c r="I2127" s="162"/>
    </row>
    <row r="2128" spans="2:9" s="158" customFormat="1" ht="10.5" customHeight="1">
      <c r="B2128" s="163"/>
      <c r="C2128" s="181" t="s">
        <v>2292</v>
      </c>
      <c r="D2128" s="181"/>
      <c r="E2128" s="164">
        <v>428</v>
      </c>
      <c r="F2128" s="165">
        <v>1111</v>
      </c>
      <c r="G2128" s="165">
        <v>551</v>
      </c>
      <c r="H2128" s="165">
        <v>560</v>
      </c>
      <c r="I2128" s="162"/>
    </row>
    <row r="2129" spans="2:9" s="158" customFormat="1" ht="10.5" customHeight="1">
      <c r="B2129" s="163"/>
      <c r="C2129" s="181" t="s">
        <v>2293</v>
      </c>
      <c r="D2129" s="181"/>
      <c r="E2129" s="164">
        <v>259</v>
      </c>
      <c r="F2129" s="165">
        <v>716</v>
      </c>
      <c r="G2129" s="165">
        <v>353</v>
      </c>
      <c r="H2129" s="165">
        <v>363</v>
      </c>
      <c r="I2129" s="162"/>
    </row>
    <row r="2130" spans="2:9" s="158" customFormat="1" ht="10.5" customHeight="1">
      <c r="B2130" s="163"/>
      <c r="C2130" s="181" t="s">
        <v>2294</v>
      </c>
      <c r="D2130" s="181"/>
      <c r="E2130" s="164">
        <v>143</v>
      </c>
      <c r="F2130" s="165">
        <v>402</v>
      </c>
      <c r="G2130" s="165">
        <v>195</v>
      </c>
      <c r="H2130" s="165">
        <v>207</v>
      </c>
      <c r="I2130" s="162"/>
    </row>
    <row r="2131" spans="2:9" s="158" customFormat="1" ht="10.5" customHeight="1">
      <c r="B2131" s="163"/>
      <c r="C2131" s="181" t="s">
        <v>2295</v>
      </c>
      <c r="D2131" s="181"/>
      <c r="E2131" s="164">
        <v>5</v>
      </c>
      <c r="F2131" s="165">
        <v>12</v>
      </c>
      <c r="G2131" s="165">
        <v>6</v>
      </c>
      <c r="H2131" s="165">
        <v>6</v>
      </c>
      <c r="I2131" s="162"/>
    </row>
    <row r="2132" spans="2:9" s="158" customFormat="1" ht="10.5" customHeight="1">
      <c r="B2132" s="163"/>
      <c r="C2132" s="181"/>
      <c r="D2132" s="181"/>
      <c r="E2132" s="166"/>
      <c r="F2132" s="167"/>
      <c r="G2132" s="167"/>
      <c r="H2132" s="167"/>
      <c r="I2132" s="162"/>
    </row>
    <row r="2133" spans="2:9" s="158" customFormat="1" ht="10.5" customHeight="1">
      <c r="B2133" s="163"/>
      <c r="C2133" s="181" t="s">
        <v>2296</v>
      </c>
      <c r="D2133" s="181"/>
      <c r="E2133" s="166">
        <f>SUM(E2134:E2139)</f>
        <v>47</v>
      </c>
      <c r="F2133" s="167">
        <f>SUM(F2134:F2139)</f>
        <v>183</v>
      </c>
      <c r="G2133" s="167">
        <f>SUM(G2134:G2139)</f>
        <v>62</v>
      </c>
      <c r="H2133" s="167">
        <f>SUM(H2134:H2139)</f>
        <v>121</v>
      </c>
      <c r="I2133" s="162"/>
    </row>
    <row r="2134" spans="2:9" s="158" customFormat="1" ht="10.5" customHeight="1">
      <c r="B2134" s="163"/>
      <c r="C2134" s="181" t="s">
        <v>2297</v>
      </c>
      <c r="D2134" s="181"/>
      <c r="E2134" s="164">
        <v>9</v>
      </c>
      <c r="F2134" s="165">
        <v>23</v>
      </c>
      <c r="G2134" s="165">
        <v>13</v>
      </c>
      <c r="H2134" s="165">
        <v>10</v>
      </c>
      <c r="I2134" s="162"/>
    </row>
    <row r="2135" spans="2:9" s="158" customFormat="1" ht="10.5" customHeight="1">
      <c r="B2135" s="169"/>
      <c r="C2135" s="182" t="s">
        <v>2298</v>
      </c>
      <c r="D2135" s="182"/>
      <c r="E2135" s="170">
        <v>11</v>
      </c>
      <c r="F2135" s="171">
        <v>19</v>
      </c>
      <c r="G2135" s="171">
        <v>9</v>
      </c>
      <c r="H2135" s="171">
        <v>10</v>
      </c>
      <c r="I2135" s="162"/>
    </row>
    <row r="2136" spans="2:9" s="158" customFormat="1" ht="10.5" customHeight="1">
      <c r="B2136" s="163"/>
      <c r="C2136" s="181" t="s">
        <v>2299</v>
      </c>
      <c r="D2136" s="181"/>
      <c r="E2136" s="164">
        <v>11</v>
      </c>
      <c r="F2136" s="165">
        <v>26</v>
      </c>
      <c r="G2136" s="165">
        <v>12</v>
      </c>
      <c r="H2136" s="165">
        <v>14</v>
      </c>
      <c r="I2136" s="162"/>
    </row>
    <row r="2137" spans="2:9" s="158" customFormat="1" ht="10.5" customHeight="1">
      <c r="B2137" s="163"/>
      <c r="C2137" s="181" t="s">
        <v>2300</v>
      </c>
      <c r="D2137" s="181"/>
      <c r="E2137" s="164">
        <v>9</v>
      </c>
      <c r="F2137" s="165">
        <v>102</v>
      </c>
      <c r="G2137" s="165">
        <v>21</v>
      </c>
      <c r="H2137" s="165">
        <v>81</v>
      </c>
      <c r="I2137" s="162"/>
    </row>
    <row r="2138" spans="2:9" s="158" customFormat="1" ht="10.5" customHeight="1">
      <c r="B2138" s="163"/>
      <c r="C2138" s="181" t="s">
        <v>2301</v>
      </c>
      <c r="D2138" s="181"/>
      <c r="E2138" s="164"/>
      <c r="F2138" s="165"/>
      <c r="G2138" s="165"/>
      <c r="H2138" s="165"/>
      <c r="I2138" s="162"/>
    </row>
    <row r="2139" spans="2:9" s="158" customFormat="1" ht="10.5" customHeight="1">
      <c r="B2139" s="163"/>
      <c r="C2139" s="181" t="s">
        <v>2302</v>
      </c>
      <c r="D2139" s="181"/>
      <c r="E2139" s="164">
        <v>7</v>
      </c>
      <c r="F2139" s="165">
        <v>13</v>
      </c>
      <c r="G2139" s="165">
        <v>7</v>
      </c>
      <c r="H2139" s="165">
        <v>6</v>
      </c>
      <c r="I2139" s="162"/>
    </row>
    <row r="2140" spans="2:9" s="158" customFormat="1" ht="10.5" customHeight="1">
      <c r="B2140" s="163"/>
      <c r="C2140" s="181"/>
      <c r="D2140" s="181"/>
      <c r="E2140" s="166"/>
      <c r="F2140" s="167"/>
      <c r="G2140" s="167"/>
      <c r="H2140" s="167"/>
      <c r="I2140" s="162"/>
    </row>
    <row r="2141" spans="2:9" s="158" customFormat="1" ht="10.5" customHeight="1">
      <c r="B2141" s="163"/>
      <c r="C2141" s="181" t="s">
        <v>2303</v>
      </c>
      <c r="D2141" s="181"/>
      <c r="E2141" s="166">
        <f>SUM(E2142:E2146)</f>
        <v>52</v>
      </c>
      <c r="F2141" s="167">
        <f>SUM(F2142:F2146)</f>
        <v>157</v>
      </c>
      <c r="G2141" s="167">
        <f>SUM(G2142:G2146)</f>
        <v>74</v>
      </c>
      <c r="H2141" s="167">
        <f>SUM(H2142:H2146)</f>
        <v>83</v>
      </c>
      <c r="I2141" s="162"/>
    </row>
    <row r="2142" spans="2:9" s="158" customFormat="1" ht="10.5" customHeight="1">
      <c r="B2142" s="163"/>
      <c r="C2142" s="181" t="s">
        <v>2304</v>
      </c>
      <c r="D2142" s="181"/>
      <c r="E2142" s="164">
        <v>4</v>
      </c>
      <c r="F2142" s="165">
        <v>12</v>
      </c>
      <c r="G2142" s="165">
        <v>5</v>
      </c>
      <c r="H2142" s="165">
        <v>7</v>
      </c>
      <c r="I2142" s="162"/>
    </row>
    <row r="2143" spans="2:9" s="158" customFormat="1" ht="10.5" customHeight="1">
      <c r="B2143" s="163"/>
      <c r="C2143" s="181" t="s">
        <v>2305</v>
      </c>
      <c r="D2143" s="181"/>
      <c r="E2143" s="164">
        <v>14</v>
      </c>
      <c r="F2143" s="165">
        <v>42</v>
      </c>
      <c r="G2143" s="165">
        <v>17</v>
      </c>
      <c r="H2143" s="165">
        <v>25</v>
      </c>
      <c r="I2143" s="162"/>
    </row>
    <row r="2144" spans="2:9" s="158" customFormat="1" ht="10.5" customHeight="1">
      <c r="B2144" s="163"/>
      <c r="C2144" s="181" t="s">
        <v>2306</v>
      </c>
      <c r="D2144" s="181"/>
      <c r="E2144" s="164">
        <v>23</v>
      </c>
      <c r="F2144" s="165">
        <v>69</v>
      </c>
      <c r="G2144" s="165">
        <v>33</v>
      </c>
      <c r="H2144" s="165">
        <v>36</v>
      </c>
      <c r="I2144" s="162"/>
    </row>
    <row r="2145" spans="2:9" s="158" customFormat="1" ht="10.5" customHeight="1">
      <c r="B2145" s="163"/>
      <c r="C2145" s="181" t="s">
        <v>2307</v>
      </c>
      <c r="D2145" s="181"/>
      <c r="E2145" s="164">
        <v>6</v>
      </c>
      <c r="F2145" s="165">
        <v>14</v>
      </c>
      <c r="G2145" s="165">
        <v>9</v>
      </c>
      <c r="H2145" s="165">
        <v>5</v>
      </c>
      <c r="I2145" s="162"/>
    </row>
    <row r="2146" spans="2:9" s="158" customFormat="1" ht="10.5" customHeight="1">
      <c r="B2146" s="163"/>
      <c r="C2146" s="181" t="s">
        <v>2308</v>
      </c>
      <c r="D2146" s="181"/>
      <c r="E2146" s="164">
        <v>5</v>
      </c>
      <c r="F2146" s="165">
        <v>20</v>
      </c>
      <c r="G2146" s="165">
        <v>10</v>
      </c>
      <c r="H2146" s="165">
        <v>10</v>
      </c>
      <c r="I2146" s="162"/>
    </row>
    <row r="2147" spans="2:9" s="158" customFormat="1" ht="10.5" customHeight="1">
      <c r="B2147" s="163"/>
      <c r="C2147" s="181"/>
      <c r="D2147" s="181"/>
      <c r="E2147" s="166"/>
      <c r="F2147" s="167"/>
      <c r="G2147" s="167"/>
      <c r="H2147" s="167"/>
      <c r="I2147" s="162"/>
    </row>
    <row r="2148" spans="2:9" s="158" customFormat="1" ht="10.5" customHeight="1">
      <c r="B2148" s="163"/>
      <c r="C2148" s="181" t="s">
        <v>2309</v>
      </c>
      <c r="D2148" s="181"/>
      <c r="E2148" s="166">
        <f>SUM(E2149:E2154)</f>
        <v>69</v>
      </c>
      <c r="F2148" s="167">
        <f>SUM(F2149:F2154)</f>
        <v>116</v>
      </c>
      <c r="G2148" s="167">
        <f>SUM(G2149:G2154)</f>
        <v>75</v>
      </c>
      <c r="H2148" s="167">
        <f>SUM(H2149:H2154)</f>
        <v>41</v>
      </c>
      <c r="I2148" s="162"/>
    </row>
    <row r="2149" spans="2:9" s="158" customFormat="1" ht="10.5" customHeight="1">
      <c r="B2149" s="163"/>
      <c r="C2149" s="181" t="s">
        <v>2310</v>
      </c>
      <c r="D2149" s="181"/>
      <c r="E2149" s="164">
        <v>14</v>
      </c>
      <c r="F2149" s="165">
        <v>38</v>
      </c>
      <c r="G2149" s="165">
        <v>21</v>
      </c>
      <c r="H2149" s="165">
        <v>17</v>
      </c>
      <c r="I2149" s="162"/>
    </row>
    <row r="2150" spans="2:9" s="158" customFormat="1" ht="10.5" customHeight="1">
      <c r="B2150" s="163"/>
      <c r="C2150" s="181" t="s">
        <v>2311</v>
      </c>
      <c r="D2150" s="181"/>
      <c r="E2150" s="164"/>
      <c r="F2150" s="165"/>
      <c r="G2150" s="165"/>
      <c r="H2150" s="165"/>
      <c r="I2150" s="162"/>
    </row>
    <row r="2151" spans="2:9" s="158" customFormat="1" ht="10.5" customHeight="1">
      <c r="B2151" s="163"/>
      <c r="C2151" s="181" t="s">
        <v>2312</v>
      </c>
      <c r="D2151" s="181"/>
      <c r="E2151" s="164">
        <v>15</v>
      </c>
      <c r="F2151" s="165">
        <v>31</v>
      </c>
      <c r="G2151" s="165">
        <v>16</v>
      </c>
      <c r="H2151" s="165">
        <v>15</v>
      </c>
      <c r="I2151" s="162"/>
    </row>
    <row r="2152" spans="2:9" s="158" customFormat="1" ht="10.5" customHeight="1">
      <c r="B2152" s="163"/>
      <c r="C2152" s="181" t="s">
        <v>2313</v>
      </c>
      <c r="D2152" s="181"/>
      <c r="E2152" s="164"/>
      <c r="F2152" s="165"/>
      <c r="G2152" s="165"/>
      <c r="H2152" s="165"/>
      <c r="I2152" s="162"/>
    </row>
    <row r="2153" spans="2:9" s="158" customFormat="1" ht="10.5" customHeight="1">
      <c r="B2153" s="163"/>
      <c r="C2153" s="181" t="s">
        <v>2314</v>
      </c>
      <c r="D2153" s="181"/>
      <c r="E2153" s="164">
        <v>40</v>
      </c>
      <c r="F2153" s="165">
        <v>47</v>
      </c>
      <c r="G2153" s="165">
        <v>38</v>
      </c>
      <c r="H2153" s="165">
        <v>9</v>
      </c>
      <c r="I2153" s="162"/>
    </row>
    <row r="2154" spans="2:9" s="158" customFormat="1" ht="10.5" customHeight="1">
      <c r="B2154" s="163"/>
      <c r="C2154" s="181" t="s">
        <v>2315</v>
      </c>
      <c r="D2154" s="181"/>
      <c r="E2154" s="164"/>
      <c r="F2154" s="165"/>
      <c r="G2154" s="165"/>
      <c r="H2154" s="165"/>
      <c r="I2154" s="162"/>
    </row>
    <row r="2155" spans="2:9" s="158" customFormat="1" ht="10.5" customHeight="1">
      <c r="B2155" s="163"/>
      <c r="C2155" s="181"/>
      <c r="D2155" s="181"/>
      <c r="E2155" s="166"/>
      <c r="F2155" s="167"/>
      <c r="G2155" s="167"/>
      <c r="H2155" s="167"/>
      <c r="I2155" s="162"/>
    </row>
    <row r="2156" spans="2:9" s="158" customFormat="1" ht="10.5" customHeight="1">
      <c r="B2156" s="163"/>
      <c r="C2156" s="181" t="s">
        <v>2316</v>
      </c>
      <c r="D2156" s="181"/>
      <c r="E2156" s="166">
        <f>SUM(E2157:E2167)</f>
        <v>577</v>
      </c>
      <c r="F2156" s="167">
        <f>SUM(F2157:F2167)</f>
        <v>1353</v>
      </c>
      <c r="G2156" s="167">
        <f>SUM(G2157:G2167)</f>
        <v>668</v>
      </c>
      <c r="H2156" s="167">
        <f>SUM(H2157:H2167)</f>
        <v>685</v>
      </c>
      <c r="I2156" s="162"/>
    </row>
    <row r="2157" spans="2:9" s="158" customFormat="1" ht="10.5" customHeight="1">
      <c r="B2157" s="163"/>
      <c r="C2157" s="181" t="s">
        <v>2317</v>
      </c>
      <c r="D2157" s="181"/>
      <c r="E2157" s="164">
        <v>54</v>
      </c>
      <c r="F2157" s="165">
        <v>148</v>
      </c>
      <c r="G2157" s="165">
        <v>72</v>
      </c>
      <c r="H2157" s="165">
        <v>76</v>
      </c>
      <c r="I2157" s="162"/>
    </row>
    <row r="2158" spans="2:9" s="158" customFormat="1" ht="10.5" customHeight="1">
      <c r="B2158" s="163"/>
      <c r="C2158" s="181" t="s">
        <v>2318</v>
      </c>
      <c r="D2158" s="181"/>
      <c r="E2158" s="164">
        <v>13</v>
      </c>
      <c r="F2158" s="165">
        <v>28</v>
      </c>
      <c r="G2158" s="165">
        <v>15</v>
      </c>
      <c r="H2158" s="165">
        <v>13</v>
      </c>
      <c r="I2158" s="162"/>
    </row>
    <row r="2159" spans="2:9" s="158" customFormat="1" ht="10.5" customHeight="1">
      <c r="B2159" s="163"/>
      <c r="C2159" s="181" t="s">
        <v>2319</v>
      </c>
      <c r="D2159" s="181"/>
      <c r="E2159" s="164"/>
      <c r="F2159" s="165"/>
      <c r="G2159" s="165"/>
      <c r="H2159" s="165"/>
      <c r="I2159" s="162"/>
    </row>
    <row r="2160" spans="2:9" s="158" customFormat="1" ht="10.5" customHeight="1">
      <c r="B2160" s="163"/>
      <c r="C2160" s="181" t="s">
        <v>2320</v>
      </c>
      <c r="D2160" s="181"/>
      <c r="E2160" s="164">
        <v>7</v>
      </c>
      <c r="F2160" s="165">
        <v>16</v>
      </c>
      <c r="G2160" s="165">
        <v>7</v>
      </c>
      <c r="H2160" s="165">
        <v>9</v>
      </c>
      <c r="I2160" s="162"/>
    </row>
    <row r="2161" spans="2:9" s="158" customFormat="1" ht="10.5" customHeight="1">
      <c r="B2161" s="163"/>
      <c r="C2161" s="181" t="s">
        <v>2321</v>
      </c>
      <c r="D2161" s="181"/>
      <c r="E2161" s="164"/>
      <c r="F2161" s="165"/>
      <c r="G2161" s="165"/>
      <c r="H2161" s="165"/>
      <c r="I2161" s="162"/>
    </row>
    <row r="2162" spans="2:9" s="158" customFormat="1" ht="10.5" customHeight="1">
      <c r="B2162" s="163"/>
      <c r="C2162" s="181" t="s">
        <v>2322</v>
      </c>
      <c r="D2162" s="181"/>
      <c r="E2162" s="164">
        <v>22</v>
      </c>
      <c r="F2162" s="165">
        <v>52</v>
      </c>
      <c r="G2162" s="165">
        <v>24</v>
      </c>
      <c r="H2162" s="165">
        <v>28</v>
      </c>
      <c r="I2162" s="162"/>
    </row>
    <row r="2163" spans="2:9" s="158" customFormat="1" ht="10.5" customHeight="1">
      <c r="B2163" s="163"/>
      <c r="C2163" s="181" t="s">
        <v>2323</v>
      </c>
      <c r="D2163" s="181"/>
      <c r="E2163" s="164">
        <v>101</v>
      </c>
      <c r="F2163" s="165">
        <v>273</v>
      </c>
      <c r="G2163" s="165">
        <v>126</v>
      </c>
      <c r="H2163" s="165">
        <v>147</v>
      </c>
      <c r="I2163" s="162"/>
    </row>
    <row r="2164" spans="2:9" s="158" customFormat="1" ht="10.5" customHeight="1">
      <c r="B2164" s="163"/>
      <c r="C2164" s="181" t="s">
        <v>2324</v>
      </c>
      <c r="D2164" s="181"/>
      <c r="E2164" s="164">
        <v>69</v>
      </c>
      <c r="F2164" s="165">
        <v>169</v>
      </c>
      <c r="G2164" s="165">
        <v>81</v>
      </c>
      <c r="H2164" s="165">
        <v>88</v>
      </c>
      <c r="I2164" s="162"/>
    </row>
    <row r="2165" spans="2:9" s="158" customFormat="1" ht="10.5" customHeight="1">
      <c r="B2165" s="163"/>
      <c r="C2165" s="181" t="s">
        <v>2325</v>
      </c>
      <c r="D2165" s="181"/>
      <c r="E2165" s="164">
        <v>192</v>
      </c>
      <c r="F2165" s="165">
        <v>397</v>
      </c>
      <c r="G2165" s="165">
        <v>206</v>
      </c>
      <c r="H2165" s="165">
        <v>191</v>
      </c>
      <c r="I2165" s="162"/>
    </row>
    <row r="2166" spans="2:9" s="158" customFormat="1" ht="10.5" customHeight="1">
      <c r="B2166" s="163"/>
      <c r="C2166" s="181" t="s">
        <v>2326</v>
      </c>
      <c r="D2166" s="181"/>
      <c r="E2166" s="164">
        <v>32</v>
      </c>
      <c r="F2166" s="165">
        <v>68</v>
      </c>
      <c r="G2166" s="165">
        <v>31</v>
      </c>
      <c r="H2166" s="165">
        <v>37</v>
      </c>
      <c r="I2166" s="162"/>
    </row>
    <row r="2167" spans="2:9" s="158" customFormat="1" ht="10.5" customHeight="1">
      <c r="B2167" s="163"/>
      <c r="C2167" s="181" t="s">
        <v>2327</v>
      </c>
      <c r="D2167" s="181"/>
      <c r="E2167" s="164">
        <v>87</v>
      </c>
      <c r="F2167" s="165">
        <v>202</v>
      </c>
      <c r="G2167" s="165">
        <v>106</v>
      </c>
      <c r="H2167" s="165">
        <v>96</v>
      </c>
      <c r="I2167" s="162"/>
    </row>
    <row r="2168" spans="2:9" s="158" customFormat="1" ht="10.5" customHeight="1">
      <c r="B2168" s="163"/>
      <c r="C2168" s="181"/>
      <c r="D2168" s="181"/>
      <c r="E2168" s="166"/>
      <c r="F2168" s="167"/>
      <c r="G2168" s="167"/>
      <c r="H2168" s="167"/>
      <c r="I2168" s="162"/>
    </row>
    <row r="2169" spans="2:9" s="158" customFormat="1" ht="10.5" customHeight="1">
      <c r="B2169" s="163"/>
      <c r="C2169" s="181" t="s">
        <v>2328</v>
      </c>
      <c r="D2169" s="181"/>
      <c r="E2169" s="166">
        <f>SUM(E2170:E2182)</f>
        <v>1206</v>
      </c>
      <c r="F2169" s="167">
        <f>SUM(F2170:F2182)</f>
        <v>2765</v>
      </c>
      <c r="G2169" s="167">
        <f>SUM(G2170:G2182)</f>
        <v>1341</v>
      </c>
      <c r="H2169" s="167">
        <f>SUM(H2170:H2182)</f>
        <v>1424</v>
      </c>
      <c r="I2169" s="162"/>
    </row>
    <row r="2170" spans="2:9" s="158" customFormat="1" ht="10.5" customHeight="1">
      <c r="B2170" s="163"/>
      <c r="C2170" s="181" t="s">
        <v>2329</v>
      </c>
      <c r="D2170" s="181"/>
      <c r="E2170" s="164">
        <v>56</v>
      </c>
      <c r="F2170" s="165">
        <v>130</v>
      </c>
      <c r="G2170" s="165">
        <v>62</v>
      </c>
      <c r="H2170" s="165">
        <v>68</v>
      </c>
      <c r="I2170" s="162"/>
    </row>
    <row r="2171" spans="2:9" s="158" customFormat="1" ht="10.5" customHeight="1">
      <c r="B2171" s="163"/>
      <c r="C2171" s="181" t="s">
        <v>2330</v>
      </c>
      <c r="D2171" s="181"/>
      <c r="E2171" s="164">
        <v>128</v>
      </c>
      <c r="F2171" s="165">
        <v>262</v>
      </c>
      <c r="G2171" s="165">
        <v>115</v>
      </c>
      <c r="H2171" s="165">
        <v>147</v>
      </c>
      <c r="I2171" s="162"/>
    </row>
    <row r="2172" spans="2:9" s="158" customFormat="1" ht="10.5" customHeight="1">
      <c r="B2172" s="163"/>
      <c r="C2172" s="181" t="s">
        <v>2331</v>
      </c>
      <c r="D2172" s="181"/>
      <c r="E2172" s="164">
        <v>204</v>
      </c>
      <c r="F2172" s="165">
        <v>465</v>
      </c>
      <c r="G2172" s="165">
        <v>223</v>
      </c>
      <c r="H2172" s="165">
        <v>242</v>
      </c>
      <c r="I2172" s="162"/>
    </row>
    <row r="2173" spans="2:9" s="158" customFormat="1" ht="10.5" customHeight="1">
      <c r="B2173" s="163"/>
      <c r="C2173" s="181" t="s">
        <v>2332</v>
      </c>
      <c r="D2173" s="181"/>
      <c r="E2173" s="164">
        <v>25</v>
      </c>
      <c r="F2173" s="165">
        <v>69</v>
      </c>
      <c r="G2173" s="165">
        <v>33</v>
      </c>
      <c r="H2173" s="165">
        <v>36</v>
      </c>
      <c r="I2173" s="162"/>
    </row>
    <row r="2174" spans="2:9" s="158" customFormat="1" ht="10.5" customHeight="1">
      <c r="B2174" s="163"/>
      <c r="C2174" s="181" t="s">
        <v>2333</v>
      </c>
      <c r="D2174" s="181"/>
      <c r="E2174" s="164">
        <v>98</v>
      </c>
      <c r="F2174" s="165">
        <v>219</v>
      </c>
      <c r="G2174" s="165">
        <v>96</v>
      </c>
      <c r="H2174" s="165">
        <v>123</v>
      </c>
      <c r="I2174" s="162"/>
    </row>
    <row r="2175" spans="2:9" s="158" customFormat="1" ht="10.5" customHeight="1">
      <c r="B2175" s="163"/>
      <c r="C2175" s="181" t="s">
        <v>2334</v>
      </c>
      <c r="D2175" s="181"/>
      <c r="E2175" s="164">
        <v>34</v>
      </c>
      <c r="F2175" s="165">
        <v>85</v>
      </c>
      <c r="G2175" s="165">
        <v>47</v>
      </c>
      <c r="H2175" s="165">
        <v>38</v>
      </c>
      <c r="I2175" s="162"/>
    </row>
    <row r="2176" spans="2:9" s="158" customFormat="1" ht="10.5" customHeight="1">
      <c r="B2176" s="163"/>
      <c r="C2176" s="181" t="s">
        <v>2335</v>
      </c>
      <c r="D2176" s="181"/>
      <c r="E2176" s="164">
        <v>56</v>
      </c>
      <c r="F2176" s="165">
        <v>116</v>
      </c>
      <c r="G2176" s="165">
        <v>62</v>
      </c>
      <c r="H2176" s="165">
        <v>54</v>
      </c>
      <c r="I2176" s="162"/>
    </row>
    <row r="2177" spans="2:9" s="158" customFormat="1" ht="10.5" customHeight="1">
      <c r="B2177" s="163"/>
      <c r="C2177" s="181" t="s">
        <v>2336</v>
      </c>
      <c r="D2177" s="181"/>
      <c r="E2177" s="164">
        <v>16</v>
      </c>
      <c r="F2177" s="165">
        <v>36</v>
      </c>
      <c r="G2177" s="165">
        <v>16</v>
      </c>
      <c r="H2177" s="165">
        <v>20</v>
      </c>
      <c r="I2177" s="162"/>
    </row>
    <row r="2178" spans="2:9" s="158" customFormat="1" ht="10.5" customHeight="1">
      <c r="B2178" s="163"/>
      <c r="C2178" s="181" t="s">
        <v>2337</v>
      </c>
      <c r="D2178" s="181"/>
      <c r="E2178" s="164">
        <v>9</v>
      </c>
      <c r="F2178" s="165">
        <v>29</v>
      </c>
      <c r="G2178" s="165">
        <v>14</v>
      </c>
      <c r="H2178" s="165">
        <v>15</v>
      </c>
      <c r="I2178" s="162"/>
    </row>
    <row r="2179" spans="2:9" s="158" customFormat="1" ht="10.5" customHeight="1">
      <c r="B2179" s="163"/>
      <c r="C2179" s="181" t="s">
        <v>2338</v>
      </c>
      <c r="D2179" s="181"/>
      <c r="E2179" s="164">
        <v>22</v>
      </c>
      <c r="F2179" s="165">
        <v>44</v>
      </c>
      <c r="G2179" s="165">
        <v>20</v>
      </c>
      <c r="H2179" s="165">
        <v>24</v>
      </c>
      <c r="I2179" s="162"/>
    </row>
    <row r="2180" spans="2:9" s="158" customFormat="1" ht="10.5" customHeight="1">
      <c r="B2180" s="163"/>
      <c r="C2180" s="181" t="s">
        <v>2339</v>
      </c>
      <c r="D2180" s="181"/>
      <c r="E2180" s="164">
        <v>169</v>
      </c>
      <c r="F2180" s="165">
        <v>405</v>
      </c>
      <c r="G2180" s="165">
        <v>204</v>
      </c>
      <c r="H2180" s="165">
        <v>201</v>
      </c>
      <c r="I2180" s="162"/>
    </row>
    <row r="2181" spans="2:9" s="158" customFormat="1" ht="10.5" customHeight="1">
      <c r="B2181" s="163"/>
      <c r="C2181" s="181" t="s">
        <v>2340</v>
      </c>
      <c r="D2181" s="181"/>
      <c r="E2181" s="164">
        <v>132</v>
      </c>
      <c r="F2181" s="165">
        <v>331</v>
      </c>
      <c r="G2181" s="165">
        <v>171</v>
      </c>
      <c r="H2181" s="165">
        <v>160</v>
      </c>
      <c r="I2181" s="162"/>
    </row>
    <row r="2182" spans="2:9" s="158" customFormat="1" ht="10.5" customHeight="1">
      <c r="B2182" s="163"/>
      <c r="C2182" s="181" t="s">
        <v>2341</v>
      </c>
      <c r="D2182" s="181"/>
      <c r="E2182" s="164">
        <v>257</v>
      </c>
      <c r="F2182" s="165">
        <v>574</v>
      </c>
      <c r="G2182" s="165">
        <v>278</v>
      </c>
      <c r="H2182" s="165">
        <v>296</v>
      </c>
      <c r="I2182" s="162"/>
    </row>
    <row r="2183" spans="2:9" s="158" customFormat="1" ht="10.5" customHeight="1">
      <c r="B2183" s="163"/>
      <c r="C2183" s="181"/>
      <c r="D2183" s="181"/>
      <c r="E2183" s="166"/>
      <c r="F2183" s="167"/>
      <c r="G2183" s="167"/>
      <c r="H2183" s="167"/>
      <c r="I2183" s="162"/>
    </row>
    <row r="2184" spans="2:9" s="158" customFormat="1" ht="10.5" customHeight="1">
      <c r="B2184" s="163"/>
      <c r="C2184" s="181" t="s">
        <v>2342</v>
      </c>
      <c r="D2184" s="181"/>
      <c r="E2184" s="166">
        <f>SUM(E2185:E2199)</f>
        <v>3052</v>
      </c>
      <c r="F2184" s="167">
        <f>SUM(F2185:F2199)</f>
        <v>7260</v>
      </c>
      <c r="G2184" s="167">
        <f>SUM(G2185:G2199)</f>
        <v>3436</v>
      </c>
      <c r="H2184" s="167">
        <f>SUM(H2185:H2199)</f>
        <v>3824</v>
      </c>
      <c r="I2184" s="162"/>
    </row>
    <row r="2185" spans="2:9" s="158" customFormat="1" ht="10.5" customHeight="1">
      <c r="B2185" s="163"/>
      <c r="C2185" s="181" t="s">
        <v>2343</v>
      </c>
      <c r="D2185" s="181"/>
      <c r="E2185" s="164">
        <v>9</v>
      </c>
      <c r="F2185" s="165">
        <v>22</v>
      </c>
      <c r="G2185" s="165">
        <v>12</v>
      </c>
      <c r="H2185" s="165">
        <v>10</v>
      </c>
      <c r="I2185" s="162"/>
    </row>
    <row r="2186" spans="2:9" s="158" customFormat="1" ht="10.5" customHeight="1">
      <c r="B2186" s="163"/>
      <c r="C2186" s="181" t="s">
        <v>2344</v>
      </c>
      <c r="D2186" s="181"/>
      <c r="E2186" s="164">
        <v>11</v>
      </c>
      <c r="F2186" s="165">
        <v>27</v>
      </c>
      <c r="G2186" s="165">
        <v>12</v>
      </c>
      <c r="H2186" s="165">
        <v>15</v>
      </c>
      <c r="I2186" s="162"/>
    </row>
    <row r="2187" spans="2:9" s="158" customFormat="1" ht="10.5" customHeight="1">
      <c r="B2187" s="163"/>
      <c r="C2187" s="181" t="s">
        <v>2345</v>
      </c>
      <c r="D2187" s="181"/>
      <c r="E2187" s="164">
        <v>15</v>
      </c>
      <c r="F2187" s="165">
        <v>35</v>
      </c>
      <c r="G2187" s="165">
        <v>15</v>
      </c>
      <c r="H2187" s="165">
        <v>20</v>
      </c>
      <c r="I2187" s="162"/>
    </row>
    <row r="2188" spans="2:9" s="158" customFormat="1" ht="10.5" customHeight="1">
      <c r="B2188" s="163"/>
      <c r="C2188" s="181" t="s">
        <v>2346</v>
      </c>
      <c r="D2188" s="181"/>
      <c r="E2188" s="164">
        <v>7</v>
      </c>
      <c r="F2188" s="165">
        <v>20</v>
      </c>
      <c r="G2188" s="165">
        <v>12</v>
      </c>
      <c r="H2188" s="165">
        <v>8</v>
      </c>
      <c r="I2188" s="162"/>
    </row>
    <row r="2189" spans="2:9" s="158" customFormat="1" ht="10.5" customHeight="1">
      <c r="B2189" s="163"/>
      <c r="C2189" s="181" t="s">
        <v>2347</v>
      </c>
      <c r="D2189" s="181"/>
      <c r="E2189" s="164">
        <v>118</v>
      </c>
      <c r="F2189" s="165">
        <v>254</v>
      </c>
      <c r="G2189" s="165">
        <v>122</v>
      </c>
      <c r="H2189" s="165">
        <v>132</v>
      </c>
      <c r="I2189" s="162"/>
    </row>
    <row r="2190" spans="2:9" s="158" customFormat="1" ht="10.5" customHeight="1">
      <c r="B2190" s="163"/>
      <c r="C2190" s="181" t="s">
        <v>2348</v>
      </c>
      <c r="D2190" s="181"/>
      <c r="E2190" s="164">
        <v>133</v>
      </c>
      <c r="F2190" s="165">
        <v>320</v>
      </c>
      <c r="G2190" s="165">
        <v>160</v>
      </c>
      <c r="H2190" s="165">
        <v>160</v>
      </c>
      <c r="I2190" s="162"/>
    </row>
    <row r="2191" spans="2:9" s="158" customFormat="1" ht="10.5" customHeight="1">
      <c r="B2191" s="163"/>
      <c r="C2191" s="181" t="s">
        <v>2349</v>
      </c>
      <c r="D2191" s="181"/>
      <c r="E2191" s="164">
        <v>693</v>
      </c>
      <c r="F2191" s="165">
        <v>1607</v>
      </c>
      <c r="G2191" s="165">
        <v>776</v>
      </c>
      <c r="H2191" s="165">
        <v>831</v>
      </c>
      <c r="I2191" s="162"/>
    </row>
    <row r="2192" spans="2:9" s="158" customFormat="1" ht="10.5" customHeight="1">
      <c r="B2192" s="163"/>
      <c r="C2192" s="181" t="s">
        <v>2350</v>
      </c>
      <c r="D2192" s="181"/>
      <c r="E2192" s="164">
        <v>284</v>
      </c>
      <c r="F2192" s="165">
        <v>846</v>
      </c>
      <c r="G2192" s="165">
        <v>362</v>
      </c>
      <c r="H2192" s="165">
        <v>484</v>
      </c>
      <c r="I2192" s="162"/>
    </row>
    <row r="2193" spans="2:9" s="158" customFormat="1" ht="10.5" customHeight="1">
      <c r="B2193" s="163"/>
      <c r="C2193" s="181" t="s">
        <v>2351</v>
      </c>
      <c r="D2193" s="181"/>
      <c r="E2193" s="164">
        <v>605</v>
      </c>
      <c r="F2193" s="165">
        <v>1504</v>
      </c>
      <c r="G2193" s="165">
        <v>716</v>
      </c>
      <c r="H2193" s="165">
        <v>788</v>
      </c>
      <c r="I2193" s="162"/>
    </row>
    <row r="2194" spans="2:9" s="158" customFormat="1" ht="10.5" customHeight="1">
      <c r="B2194" s="163"/>
      <c r="C2194" s="181" t="s">
        <v>2352</v>
      </c>
      <c r="D2194" s="181"/>
      <c r="E2194" s="164">
        <v>123</v>
      </c>
      <c r="F2194" s="165">
        <v>272</v>
      </c>
      <c r="G2194" s="165">
        <v>130</v>
      </c>
      <c r="H2194" s="165">
        <v>142</v>
      </c>
      <c r="I2194" s="162"/>
    </row>
    <row r="2195" spans="2:9" s="158" customFormat="1" ht="10.5" customHeight="1">
      <c r="B2195" s="163"/>
      <c r="C2195" s="181" t="s">
        <v>2353</v>
      </c>
      <c r="D2195" s="181"/>
      <c r="E2195" s="164">
        <v>76</v>
      </c>
      <c r="F2195" s="165">
        <v>168</v>
      </c>
      <c r="G2195" s="165">
        <v>79</v>
      </c>
      <c r="H2195" s="165">
        <v>89</v>
      </c>
      <c r="I2195" s="162"/>
    </row>
    <row r="2196" spans="2:9" s="158" customFormat="1" ht="10.5" customHeight="1">
      <c r="B2196" s="163"/>
      <c r="C2196" s="181" t="s">
        <v>2354</v>
      </c>
      <c r="D2196" s="181"/>
      <c r="E2196" s="164">
        <v>681</v>
      </c>
      <c r="F2196" s="165">
        <v>1453</v>
      </c>
      <c r="G2196" s="165">
        <v>677</v>
      </c>
      <c r="H2196" s="165">
        <v>776</v>
      </c>
      <c r="I2196" s="162"/>
    </row>
    <row r="2197" spans="2:9" s="158" customFormat="1" ht="10.5" customHeight="1">
      <c r="B2197" s="163"/>
      <c r="C2197" s="181" t="s">
        <v>2355</v>
      </c>
      <c r="D2197" s="181"/>
      <c r="E2197" s="164">
        <v>11</v>
      </c>
      <c r="F2197" s="165">
        <v>34</v>
      </c>
      <c r="G2197" s="165">
        <v>19</v>
      </c>
      <c r="H2197" s="165">
        <v>15</v>
      </c>
      <c r="I2197" s="162"/>
    </row>
    <row r="2198" spans="2:9" s="158" customFormat="1" ht="10.5" customHeight="1">
      <c r="B2198" s="163"/>
      <c r="C2198" s="181" t="s">
        <v>2356</v>
      </c>
      <c r="D2198" s="181"/>
      <c r="E2198" s="164">
        <v>265</v>
      </c>
      <c r="F2198" s="165">
        <v>644</v>
      </c>
      <c r="G2198" s="165">
        <v>315</v>
      </c>
      <c r="H2198" s="165">
        <v>329</v>
      </c>
      <c r="I2198" s="162"/>
    </row>
    <row r="2199" spans="2:9" s="158" customFormat="1" ht="10.5" customHeight="1">
      <c r="B2199" s="163"/>
      <c r="C2199" s="181" t="s">
        <v>2357</v>
      </c>
      <c r="D2199" s="181"/>
      <c r="E2199" s="164">
        <v>21</v>
      </c>
      <c r="F2199" s="165">
        <v>54</v>
      </c>
      <c r="G2199" s="165">
        <v>29</v>
      </c>
      <c r="H2199" s="165">
        <v>25</v>
      </c>
      <c r="I2199" s="162"/>
    </row>
    <row r="2200" spans="2:9" s="158" customFormat="1" ht="10.5" customHeight="1">
      <c r="B2200" s="163"/>
      <c r="C2200" s="181"/>
      <c r="D2200" s="181"/>
      <c r="E2200" s="166"/>
      <c r="F2200" s="167"/>
      <c r="G2200" s="167"/>
      <c r="H2200" s="167"/>
      <c r="I2200" s="162"/>
    </row>
    <row r="2201" spans="2:9" s="158" customFormat="1" ht="10.5" customHeight="1">
      <c r="B2201" s="163"/>
      <c r="C2201" s="181" t="s">
        <v>2358</v>
      </c>
      <c r="D2201" s="181"/>
      <c r="E2201" s="166">
        <f>SUM(E2202:E2206)</f>
        <v>27</v>
      </c>
      <c r="F2201" s="167">
        <f>SUM(F2202:F2206)</f>
        <v>77</v>
      </c>
      <c r="G2201" s="167">
        <f>SUM(G2202:G2206)</f>
        <v>35</v>
      </c>
      <c r="H2201" s="167">
        <f>SUM(H2202:H2206)</f>
        <v>42</v>
      </c>
      <c r="I2201" s="162"/>
    </row>
    <row r="2202" spans="2:9" s="158" customFormat="1" ht="10.5" customHeight="1">
      <c r="B2202" s="163"/>
      <c r="C2202" s="181" t="s">
        <v>2359</v>
      </c>
      <c r="D2202" s="181"/>
      <c r="E2202" s="164">
        <v>6</v>
      </c>
      <c r="F2202" s="165">
        <v>17</v>
      </c>
      <c r="G2202" s="165">
        <v>6</v>
      </c>
      <c r="H2202" s="165">
        <v>11</v>
      </c>
      <c r="I2202" s="162"/>
    </row>
    <row r="2203" spans="2:9" s="158" customFormat="1" ht="10.5" customHeight="1">
      <c r="B2203" s="163"/>
      <c r="C2203" s="181" t="s">
        <v>2360</v>
      </c>
      <c r="D2203" s="181"/>
      <c r="E2203" s="164">
        <v>5</v>
      </c>
      <c r="F2203" s="165">
        <v>10</v>
      </c>
      <c r="G2203" s="165">
        <v>6</v>
      </c>
      <c r="H2203" s="165">
        <v>4</v>
      </c>
      <c r="I2203" s="162"/>
    </row>
    <row r="2204" spans="2:9" s="158" customFormat="1" ht="10.5" customHeight="1">
      <c r="B2204" s="163"/>
      <c r="C2204" s="181" t="s">
        <v>2361</v>
      </c>
      <c r="D2204" s="181"/>
      <c r="E2204" s="164">
        <v>3</v>
      </c>
      <c r="F2204" s="165">
        <v>9</v>
      </c>
      <c r="G2204" s="165">
        <v>4</v>
      </c>
      <c r="H2204" s="165">
        <v>5</v>
      </c>
      <c r="I2204" s="162"/>
    </row>
    <row r="2205" spans="2:9" s="158" customFormat="1" ht="10.5" customHeight="1">
      <c r="B2205" s="163"/>
      <c r="C2205" s="181" t="s">
        <v>2362</v>
      </c>
      <c r="D2205" s="181"/>
      <c r="E2205" s="164">
        <v>5</v>
      </c>
      <c r="F2205" s="165">
        <v>20</v>
      </c>
      <c r="G2205" s="165">
        <v>8</v>
      </c>
      <c r="H2205" s="165">
        <v>12</v>
      </c>
      <c r="I2205" s="162"/>
    </row>
    <row r="2206" spans="2:9" s="158" customFormat="1" ht="10.5" customHeight="1">
      <c r="B2206" s="169"/>
      <c r="C2206" s="182" t="s">
        <v>2363</v>
      </c>
      <c r="D2206" s="182"/>
      <c r="E2206" s="170">
        <v>8</v>
      </c>
      <c r="F2206" s="171">
        <v>21</v>
      </c>
      <c r="G2206" s="171">
        <v>11</v>
      </c>
      <c r="H2206" s="171">
        <v>10</v>
      </c>
      <c r="I2206" s="162"/>
    </row>
    <row r="2207" spans="2:9" s="158" customFormat="1" ht="10.5" customHeight="1">
      <c r="B2207" s="163"/>
      <c r="C2207" s="181" t="s">
        <v>2364</v>
      </c>
      <c r="D2207" s="181"/>
      <c r="E2207" s="166">
        <f>SUM(E2208:E2217)</f>
        <v>24</v>
      </c>
      <c r="F2207" s="167">
        <f>SUM(F2208:F2217)</f>
        <v>55</v>
      </c>
      <c r="G2207" s="167">
        <f>SUM(G2208:G2217)</f>
        <v>23</v>
      </c>
      <c r="H2207" s="167">
        <f>SUM(H2208:H2217)</f>
        <v>32</v>
      </c>
      <c r="I2207" s="162"/>
    </row>
    <row r="2208" spans="2:9" s="158" customFormat="1" ht="10.5" customHeight="1">
      <c r="B2208" s="163"/>
      <c r="C2208" s="181" t="s">
        <v>2365</v>
      </c>
      <c r="D2208" s="181"/>
      <c r="E2208" s="164"/>
      <c r="F2208" s="165"/>
      <c r="G2208" s="165"/>
      <c r="H2208" s="165"/>
      <c r="I2208" s="162"/>
    </row>
    <row r="2209" spans="2:9" s="158" customFormat="1" ht="10.5" customHeight="1">
      <c r="B2209" s="163"/>
      <c r="C2209" s="181" t="s">
        <v>2366</v>
      </c>
      <c r="D2209" s="181"/>
      <c r="E2209" s="164">
        <v>8</v>
      </c>
      <c r="F2209" s="165">
        <v>17</v>
      </c>
      <c r="G2209" s="165">
        <v>7</v>
      </c>
      <c r="H2209" s="165">
        <v>10</v>
      </c>
      <c r="I2209" s="162"/>
    </row>
    <row r="2210" spans="2:9" s="158" customFormat="1" ht="10.5" customHeight="1">
      <c r="B2210" s="163"/>
      <c r="C2210" s="181" t="s">
        <v>2367</v>
      </c>
      <c r="D2210" s="181"/>
      <c r="E2210" s="164"/>
      <c r="F2210" s="165"/>
      <c r="G2210" s="165"/>
      <c r="H2210" s="165"/>
      <c r="I2210" s="162"/>
    </row>
    <row r="2211" spans="2:9" s="158" customFormat="1" ht="10.5" customHeight="1">
      <c r="B2211" s="163"/>
      <c r="C2211" s="181" t="s">
        <v>2368</v>
      </c>
      <c r="D2211" s="181"/>
      <c r="E2211" s="164">
        <v>5</v>
      </c>
      <c r="F2211" s="165">
        <v>12</v>
      </c>
      <c r="G2211" s="165">
        <v>7</v>
      </c>
      <c r="H2211" s="165">
        <v>5</v>
      </c>
      <c r="I2211" s="162"/>
    </row>
    <row r="2212" spans="2:9" s="158" customFormat="1" ht="10.5" customHeight="1">
      <c r="B2212" s="163"/>
      <c r="C2212" s="181" t="s">
        <v>2369</v>
      </c>
      <c r="D2212" s="181"/>
      <c r="E2212" s="164"/>
      <c r="F2212" s="165"/>
      <c r="G2212" s="165"/>
      <c r="H2212" s="165"/>
      <c r="I2212" s="162"/>
    </row>
    <row r="2213" spans="2:9" s="158" customFormat="1" ht="10.5" customHeight="1">
      <c r="B2213" s="163"/>
      <c r="C2213" s="181" t="s">
        <v>2370</v>
      </c>
      <c r="D2213" s="181"/>
      <c r="E2213" s="164"/>
      <c r="F2213" s="165"/>
      <c r="G2213" s="165"/>
      <c r="H2213" s="165"/>
      <c r="I2213" s="162"/>
    </row>
    <row r="2214" spans="2:9" s="158" customFormat="1" ht="10.5" customHeight="1">
      <c r="B2214" s="163"/>
      <c r="C2214" s="181" t="s">
        <v>2371</v>
      </c>
      <c r="D2214" s="181"/>
      <c r="E2214" s="164"/>
      <c r="F2214" s="165"/>
      <c r="G2214" s="165"/>
      <c r="H2214" s="165"/>
      <c r="I2214" s="162"/>
    </row>
    <row r="2215" spans="2:9" s="158" customFormat="1" ht="10.5" customHeight="1">
      <c r="B2215" s="163"/>
      <c r="C2215" s="181" t="s">
        <v>2372</v>
      </c>
      <c r="D2215" s="181"/>
      <c r="E2215" s="164">
        <v>11</v>
      </c>
      <c r="F2215" s="165">
        <v>26</v>
      </c>
      <c r="G2215" s="165">
        <v>9</v>
      </c>
      <c r="H2215" s="165">
        <v>17</v>
      </c>
      <c r="I2215" s="162"/>
    </row>
    <row r="2216" spans="2:9" s="158" customFormat="1" ht="10.5" customHeight="1">
      <c r="B2216" s="163"/>
      <c r="C2216" s="181" t="s">
        <v>2373</v>
      </c>
      <c r="D2216" s="181"/>
      <c r="E2216" s="164"/>
      <c r="F2216" s="165"/>
      <c r="G2216" s="165"/>
      <c r="H2216" s="165"/>
      <c r="I2216" s="162"/>
    </row>
    <row r="2217" spans="2:9" s="158" customFormat="1" ht="10.5" customHeight="1">
      <c r="B2217" s="163"/>
      <c r="C2217" s="181" t="s">
        <v>2374</v>
      </c>
      <c r="D2217" s="181"/>
      <c r="E2217" s="164"/>
      <c r="F2217" s="165"/>
      <c r="G2217" s="165"/>
      <c r="H2217" s="165"/>
      <c r="I2217" s="162"/>
    </row>
    <row r="2218" spans="2:9" s="158" customFormat="1" ht="10.5" customHeight="1">
      <c r="B2218" s="163"/>
      <c r="C2218" s="181"/>
      <c r="D2218" s="181"/>
      <c r="E2218" s="166"/>
      <c r="F2218" s="167"/>
      <c r="G2218" s="167"/>
      <c r="H2218" s="167"/>
      <c r="I2218" s="162"/>
    </row>
    <row r="2219" spans="2:9" s="158" customFormat="1" ht="10.5" customHeight="1">
      <c r="B2219" s="163"/>
      <c r="C2219" s="181" t="s">
        <v>2375</v>
      </c>
      <c r="D2219" s="181"/>
      <c r="E2219" s="166">
        <f>SUM(E2220:E2245)</f>
        <v>81</v>
      </c>
      <c r="F2219" s="167">
        <f>SUM(F2220:F2245)</f>
        <v>278</v>
      </c>
      <c r="G2219" s="167">
        <f>SUM(G2220:G2245)</f>
        <v>146</v>
      </c>
      <c r="H2219" s="167">
        <f>SUM(H2220:H2245)</f>
        <v>132</v>
      </c>
      <c r="I2219" s="162"/>
    </row>
    <row r="2220" spans="2:9" s="158" customFormat="1" ht="10.5" customHeight="1">
      <c r="B2220" s="163"/>
      <c r="C2220" s="181" t="s">
        <v>2376</v>
      </c>
      <c r="D2220" s="181"/>
      <c r="E2220" s="164">
        <v>3</v>
      </c>
      <c r="F2220" s="165">
        <v>9</v>
      </c>
      <c r="G2220" s="165">
        <v>5</v>
      </c>
      <c r="H2220" s="165">
        <v>4</v>
      </c>
      <c r="I2220" s="162"/>
    </row>
    <row r="2221" spans="2:9" s="158" customFormat="1" ht="10.5" customHeight="1">
      <c r="B2221" s="163"/>
      <c r="C2221" s="181" t="s">
        <v>2377</v>
      </c>
      <c r="D2221" s="181"/>
      <c r="E2221" s="164"/>
      <c r="F2221" s="165"/>
      <c r="G2221" s="165"/>
      <c r="H2221" s="165"/>
      <c r="I2221" s="162"/>
    </row>
    <row r="2222" spans="2:9" s="158" customFormat="1" ht="10.5" customHeight="1">
      <c r="B2222" s="163"/>
      <c r="C2222" s="181" t="s">
        <v>2378</v>
      </c>
      <c r="D2222" s="181"/>
      <c r="E2222" s="164">
        <v>5</v>
      </c>
      <c r="F2222" s="165">
        <v>19</v>
      </c>
      <c r="G2222" s="165">
        <v>9</v>
      </c>
      <c r="H2222" s="165">
        <v>10</v>
      </c>
      <c r="I2222" s="162"/>
    </row>
    <row r="2223" spans="2:9" s="158" customFormat="1" ht="10.5" customHeight="1">
      <c r="B2223" s="163"/>
      <c r="C2223" s="181" t="s">
        <v>2379</v>
      </c>
      <c r="D2223" s="181"/>
      <c r="E2223" s="164"/>
      <c r="F2223" s="165"/>
      <c r="G2223" s="165"/>
      <c r="H2223" s="165"/>
      <c r="I2223" s="162"/>
    </row>
    <row r="2224" spans="2:9" s="158" customFormat="1" ht="10.5" customHeight="1">
      <c r="B2224" s="163"/>
      <c r="C2224" s="181" t="s">
        <v>2380</v>
      </c>
      <c r="D2224" s="181"/>
      <c r="E2224" s="164">
        <v>3</v>
      </c>
      <c r="F2224" s="165">
        <v>9</v>
      </c>
      <c r="G2224" s="165">
        <v>5</v>
      </c>
      <c r="H2224" s="165">
        <v>4</v>
      </c>
      <c r="I2224" s="162"/>
    </row>
    <row r="2225" spans="2:9" s="158" customFormat="1" ht="10.5" customHeight="1">
      <c r="B2225" s="163"/>
      <c r="C2225" s="181" t="s">
        <v>2381</v>
      </c>
      <c r="D2225" s="181"/>
      <c r="E2225" s="164">
        <v>3</v>
      </c>
      <c r="F2225" s="165">
        <v>6</v>
      </c>
      <c r="G2225" s="165">
        <v>3</v>
      </c>
      <c r="H2225" s="165">
        <v>3</v>
      </c>
      <c r="I2225" s="162"/>
    </row>
    <row r="2226" spans="2:9" s="158" customFormat="1" ht="10.5" customHeight="1">
      <c r="B2226" s="163"/>
      <c r="C2226" s="181" t="s">
        <v>2382</v>
      </c>
      <c r="D2226" s="181"/>
      <c r="E2226" s="164">
        <v>11</v>
      </c>
      <c r="F2226" s="165">
        <v>23</v>
      </c>
      <c r="G2226" s="165">
        <v>12</v>
      </c>
      <c r="H2226" s="165">
        <v>11</v>
      </c>
      <c r="I2226" s="162"/>
    </row>
    <row r="2227" spans="2:9" s="158" customFormat="1" ht="10.5" customHeight="1">
      <c r="B2227" s="163"/>
      <c r="C2227" s="181" t="s">
        <v>2383</v>
      </c>
      <c r="D2227" s="181"/>
      <c r="E2227" s="164"/>
      <c r="F2227" s="165"/>
      <c r="G2227" s="165"/>
      <c r="H2227" s="165"/>
      <c r="I2227" s="162"/>
    </row>
    <row r="2228" spans="2:9" s="158" customFormat="1" ht="10.5" customHeight="1">
      <c r="B2228" s="163"/>
      <c r="C2228" s="181" t="s">
        <v>2384</v>
      </c>
      <c r="D2228" s="181"/>
      <c r="E2228" s="164">
        <v>6</v>
      </c>
      <c r="F2228" s="165">
        <v>57</v>
      </c>
      <c r="G2228" s="165">
        <v>22</v>
      </c>
      <c r="H2228" s="165">
        <v>35</v>
      </c>
      <c r="I2228" s="162"/>
    </row>
    <row r="2229" spans="2:9" s="158" customFormat="1" ht="10.5" customHeight="1">
      <c r="B2229" s="163"/>
      <c r="C2229" s="181" t="s">
        <v>2385</v>
      </c>
      <c r="D2229" s="181"/>
      <c r="E2229" s="164"/>
      <c r="F2229" s="165"/>
      <c r="G2229" s="165"/>
      <c r="H2229" s="165"/>
      <c r="I2229" s="162"/>
    </row>
    <row r="2230" spans="2:9" s="158" customFormat="1" ht="10.5" customHeight="1">
      <c r="B2230" s="163"/>
      <c r="C2230" s="181" t="s">
        <v>2386</v>
      </c>
      <c r="D2230" s="181"/>
      <c r="E2230" s="164"/>
      <c r="F2230" s="165"/>
      <c r="G2230" s="165"/>
      <c r="H2230" s="165"/>
      <c r="I2230" s="162"/>
    </row>
    <row r="2231" spans="2:9" s="158" customFormat="1" ht="10.5" customHeight="1">
      <c r="B2231" s="163"/>
      <c r="C2231" s="181" t="s">
        <v>2387</v>
      </c>
      <c r="D2231" s="181"/>
      <c r="E2231" s="164">
        <v>3</v>
      </c>
      <c r="F2231" s="165">
        <v>11</v>
      </c>
      <c r="G2231" s="165">
        <v>7</v>
      </c>
      <c r="H2231" s="165">
        <v>4</v>
      </c>
      <c r="I2231" s="162"/>
    </row>
    <row r="2232" spans="2:9" s="158" customFormat="1" ht="10.5" customHeight="1">
      <c r="B2232" s="163"/>
      <c r="C2232" s="181" t="s">
        <v>2388</v>
      </c>
      <c r="D2232" s="181"/>
      <c r="E2232" s="164">
        <v>3</v>
      </c>
      <c r="F2232" s="165">
        <v>10</v>
      </c>
      <c r="G2232" s="165">
        <v>4</v>
      </c>
      <c r="H2232" s="165">
        <v>6</v>
      </c>
      <c r="I2232" s="162"/>
    </row>
    <row r="2233" spans="2:9" s="158" customFormat="1" ht="10.5" customHeight="1">
      <c r="B2233" s="163"/>
      <c r="C2233" s="181" t="s">
        <v>2389</v>
      </c>
      <c r="D2233" s="181"/>
      <c r="E2233" s="164">
        <v>3</v>
      </c>
      <c r="F2233" s="165">
        <v>9</v>
      </c>
      <c r="G2233" s="165">
        <v>5</v>
      </c>
      <c r="H2233" s="165">
        <v>4</v>
      </c>
      <c r="I2233" s="162"/>
    </row>
    <row r="2234" spans="2:9" s="158" customFormat="1" ht="10.5" customHeight="1">
      <c r="B2234" s="163"/>
      <c r="C2234" s="181" t="s">
        <v>2390</v>
      </c>
      <c r="D2234" s="181"/>
      <c r="E2234" s="164"/>
      <c r="F2234" s="165"/>
      <c r="G2234" s="165"/>
      <c r="H2234" s="165"/>
      <c r="I2234" s="162"/>
    </row>
    <row r="2235" spans="2:9" s="158" customFormat="1" ht="10.5" customHeight="1">
      <c r="B2235" s="163"/>
      <c r="C2235" s="181" t="s">
        <v>2391</v>
      </c>
      <c r="D2235" s="181"/>
      <c r="E2235" s="164">
        <v>4</v>
      </c>
      <c r="F2235" s="165">
        <v>18</v>
      </c>
      <c r="G2235" s="165">
        <v>17</v>
      </c>
      <c r="H2235" s="165">
        <v>1</v>
      </c>
      <c r="I2235" s="162"/>
    </row>
    <row r="2236" spans="2:9" s="158" customFormat="1" ht="10.5" customHeight="1">
      <c r="B2236" s="163"/>
      <c r="C2236" s="181" t="s">
        <v>2392</v>
      </c>
      <c r="D2236" s="181"/>
      <c r="E2236" s="164"/>
      <c r="F2236" s="165"/>
      <c r="G2236" s="165"/>
      <c r="H2236" s="165"/>
      <c r="I2236" s="162"/>
    </row>
    <row r="2237" spans="2:9" s="158" customFormat="1" ht="10.5" customHeight="1">
      <c r="B2237" s="163"/>
      <c r="C2237" s="181" t="s">
        <v>2393</v>
      </c>
      <c r="D2237" s="181"/>
      <c r="E2237" s="164"/>
      <c r="F2237" s="165"/>
      <c r="G2237" s="165"/>
      <c r="H2237" s="165"/>
      <c r="I2237" s="162"/>
    </row>
    <row r="2238" spans="2:9" s="158" customFormat="1" ht="10.5" customHeight="1">
      <c r="B2238" s="163"/>
      <c r="C2238" s="181" t="s">
        <v>2394</v>
      </c>
      <c r="D2238" s="181"/>
      <c r="E2238" s="164">
        <v>6</v>
      </c>
      <c r="F2238" s="165">
        <v>14</v>
      </c>
      <c r="G2238" s="165">
        <v>6</v>
      </c>
      <c r="H2238" s="165">
        <v>8</v>
      </c>
      <c r="I2238" s="162"/>
    </row>
    <row r="2239" spans="2:9" s="158" customFormat="1" ht="10.5" customHeight="1">
      <c r="B2239" s="163"/>
      <c r="C2239" s="181" t="s">
        <v>2395</v>
      </c>
      <c r="D2239" s="181"/>
      <c r="E2239" s="164"/>
      <c r="F2239" s="165"/>
      <c r="G2239" s="165"/>
      <c r="H2239" s="165"/>
      <c r="I2239" s="162"/>
    </row>
    <row r="2240" spans="2:9" s="158" customFormat="1" ht="10.5" customHeight="1">
      <c r="B2240" s="163"/>
      <c r="C2240" s="181" t="s">
        <v>2396</v>
      </c>
      <c r="D2240" s="181"/>
      <c r="E2240" s="164"/>
      <c r="F2240" s="165"/>
      <c r="G2240" s="165"/>
      <c r="H2240" s="165"/>
      <c r="I2240" s="162"/>
    </row>
    <row r="2241" spans="2:9" s="158" customFormat="1" ht="10.5" customHeight="1">
      <c r="B2241" s="163"/>
      <c r="C2241" s="181" t="s">
        <v>2397</v>
      </c>
      <c r="D2241" s="181"/>
      <c r="E2241" s="164">
        <v>19</v>
      </c>
      <c r="F2241" s="165">
        <v>56</v>
      </c>
      <c r="G2241" s="165">
        <v>30</v>
      </c>
      <c r="H2241" s="165">
        <v>26</v>
      </c>
      <c r="I2241" s="162"/>
    </row>
    <row r="2242" spans="2:9" s="158" customFormat="1" ht="10.5" customHeight="1">
      <c r="B2242" s="163"/>
      <c r="C2242" s="181" t="s">
        <v>2398</v>
      </c>
      <c r="D2242" s="181"/>
      <c r="E2242" s="164">
        <v>5</v>
      </c>
      <c r="F2242" s="165">
        <v>15</v>
      </c>
      <c r="G2242" s="165">
        <v>9</v>
      </c>
      <c r="H2242" s="165">
        <v>6</v>
      </c>
      <c r="I2242" s="162"/>
    </row>
    <row r="2243" spans="2:9" s="158" customFormat="1" ht="10.5" customHeight="1">
      <c r="B2243" s="163"/>
      <c r="C2243" s="181" t="s">
        <v>2399</v>
      </c>
      <c r="D2243" s="181"/>
      <c r="E2243" s="164"/>
      <c r="F2243" s="165"/>
      <c r="G2243" s="165"/>
      <c r="H2243" s="165"/>
      <c r="I2243" s="162"/>
    </row>
    <row r="2244" spans="2:9" s="158" customFormat="1" ht="10.5" customHeight="1">
      <c r="B2244" s="163"/>
      <c r="C2244" s="181" t="s">
        <v>2400</v>
      </c>
      <c r="D2244" s="181"/>
      <c r="E2244" s="164">
        <v>3</v>
      </c>
      <c r="F2244" s="165">
        <v>6</v>
      </c>
      <c r="G2244" s="165">
        <v>4</v>
      </c>
      <c r="H2244" s="165">
        <v>2</v>
      </c>
      <c r="I2244" s="162"/>
    </row>
    <row r="2245" spans="2:9" s="158" customFormat="1" ht="10.5" customHeight="1">
      <c r="B2245" s="163"/>
      <c r="C2245" s="181" t="s">
        <v>2401</v>
      </c>
      <c r="D2245" s="181"/>
      <c r="E2245" s="164">
        <v>4</v>
      </c>
      <c r="F2245" s="165">
        <v>16</v>
      </c>
      <c r="G2245" s="165">
        <v>8</v>
      </c>
      <c r="H2245" s="165">
        <v>8</v>
      </c>
      <c r="I2245" s="162"/>
    </row>
    <row r="2246" spans="2:9" s="158" customFormat="1" ht="10.5" customHeight="1">
      <c r="B2246" s="163"/>
      <c r="C2246" s="181"/>
      <c r="D2246" s="181"/>
      <c r="E2246" s="166"/>
      <c r="F2246" s="167"/>
      <c r="G2246" s="167"/>
      <c r="H2246" s="167"/>
      <c r="I2246" s="162"/>
    </row>
    <row r="2247" spans="2:9" s="158" customFormat="1" ht="10.5" customHeight="1">
      <c r="B2247" s="163"/>
      <c r="C2247" s="181" t="s">
        <v>2402</v>
      </c>
      <c r="D2247" s="181"/>
      <c r="E2247" s="166">
        <f>SUM(E2248:E2249)</f>
        <v>654</v>
      </c>
      <c r="F2247" s="167">
        <f>SUM(F2248:F2249)</f>
        <v>1570</v>
      </c>
      <c r="G2247" s="167">
        <f>SUM(G2248:G2249)</f>
        <v>732</v>
      </c>
      <c r="H2247" s="167">
        <f>SUM(H2248:H2249)</f>
        <v>838</v>
      </c>
      <c r="I2247" s="162"/>
    </row>
    <row r="2248" spans="2:9" s="158" customFormat="1" ht="10.5" customHeight="1">
      <c r="B2248" s="163"/>
      <c r="C2248" s="181" t="s">
        <v>2403</v>
      </c>
      <c r="D2248" s="181"/>
      <c r="E2248" s="164">
        <v>324</v>
      </c>
      <c r="F2248" s="165">
        <v>794</v>
      </c>
      <c r="G2248" s="165">
        <v>378</v>
      </c>
      <c r="H2248" s="165">
        <v>416</v>
      </c>
      <c r="I2248" s="162"/>
    </row>
    <row r="2249" spans="2:9" s="158" customFormat="1" ht="10.5" customHeight="1">
      <c r="B2249" s="163"/>
      <c r="C2249" s="181" t="s">
        <v>2404</v>
      </c>
      <c r="D2249" s="181"/>
      <c r="E2249" s="164">
        <v>330</v>
      </c>
      <c r="F2249" s="165">
        <v>776</v>
      </c>
      <c r="G2249" s="165">
        <v>354</v>
      </c>
      <c r="H2249" s="165">
        <v>422</v>
      </c>
      <c r="I2249" s="162"/>
    </row>
    <row r="2250" spans="2:9" s="158" customFormat="1" ht="10.5" customHeight="1">
      <c r="B2250" s="163"/>
      <c r="C2250" s="181"/>
      <c r="D2250" s="181"/>
      <c r="E2250" s="166"/>
      <c r="F2250" s="167"/>
      <c r="G2250" s="167"/>
      <c r="H2250" s="167"/>
      <c r="I2250" s="162"/>
    </row>
    <row r="2251" spans="2:9" s="158" customFormat="1" ht="10.5" customHeight="1">
      <c r="B2251" s="163"/>
      <c r="C2251" s="181" t="s">
        <v>2405</v>
      </c>
      <c r="D2251" s="181"/>
      <c r="E2251" s="166">
        <f>SUM(E2252:E2255)</f>
        <v>596</v>
      </c>
      <c r="F2251" s="167">
        <f>SUM(F2252:F2255)</f>
        <v>1464</v>
      </c>
      <c r="G2251" s="167">
        <f>SUM(G2252:G2255)</f>
        <v>712</v>
      </c>
      <c r="H2251" s="167">
        <f>SUM(H2252:H2255)</f>
        <v>752</v>
      </c>
      <c r="I2251" s="162"/>
    </row>
    <row r="2252" spans="2:9" s="158" customFormat="1" ht="10.5" customHeight="1">
      <c r="B2252" s="163"/>
      <c r="C2252" s="181" t="s">
        <v>2406</v>
      </c>
      <c r="D2252" s="181"/>
      <c r="E2252" s="164">
        <v>69</v>
      </c>
      <c r="F2252" s="165">
        <v>186</v>
      </c>
      <c r="G2252" s="165">
        <v>91</v>
      </c>
      <c r="H2252" s="165">
        <v>95</v>
      </c>
      <c r="I2252" s="162"/>
    </row>
    <row r="2253" spans="2:9" s="158" customFormat="1" ht="10.5" customHeight="1">
      <c r="B2253" s="163"/>
      <c r="C2253" s="181" t="s">
        <v>2407</v>
      </c>
      <c r="D2253" s="181"/>
      <c r="E2253" s="164">
        <v>178</v>
      </c>
      <c r="F2253" s="165">
        <v>443</v>
      </c>
      <c r="G2253" s="165">
        <v>215</v>
      </c>
      <c r="H2253" s="165">
        <v>228</v>
      </c>
      <c r="I2253" s="162"/>
    </row>
    <row r="2254" spans="2:9" s="158" customFormat="1" ht="10.5" customHeight="1">
      <c r="B2254" s="163"/>
      <c r="C2254" s="181" t="s">
        <v>2408</v>
      </c>
      <c r="D2254" s="181"/>
      <c r="E2254" s="164">
        <v>183</v>
      </c>
      <c r="F2254" s="165">
        <v>409</v>
      </c>
      <c r="G2254" s="165">
        <v>200</v>
      </c>
      <c r="H2254" s="165">
        <v>209</v>
      </c>
      <c r="I2254" s="162"/>
    </row>
    <row r="2255" spans="2:9" s="158" customFormat="1" ht="10.5" customHeight="1">
      <c r="B2255" s="163"/>
      <c r="C2255" s="181" t="s">
        <v>2409</v>
      </c>
      <c r="D2255" s="181"/>
      <c r="E2255" s="164">
        <v>166</v>
      </c>
      <c r="F2255" s="165">
        <v>426</v>
      </c>
      <c r="G2255" s="165">
        <v>206</v>
      </c>
      <c r="H2255" s="165">
        <v>220</v>
      </c>
      <c r="I2255" s="162"/>
    </row>
    <row r="2256" spans="2:9" s="158" customFormat="1" ht="10.5" customHeight="1">
      <c r="B2256" s="163"/>
      <c r="C2256" s="181"/>
      <c r="D2256" s="181"/>
      <c r="E2256" s="166"/>
      <c r="F2256" s="167"/>
      <c r="G2256" s="167"/>
      <c r="H2256" s="167"/>
      <c r="I2256" s="162"/>
    </row>
    <row r="2257" spans="2:9" s="158" customFormat="1" ht="10.5" customHeight="1">
      <c r="B2257" s="163"/>
      <c r="C2257" s="181" t="s">
        <v>2410</v>
      </c>
      <c r="D2257" s="181"/>
      <c r="E2257" s="166">
        <f>SUM(E2258)</f>
        <v>158</v>
      </c>
      <c r="F2257" s="167">
        <f>SUM(F2258)</f>
        <v>372</v>
      </c>
      <c r="G2257" s="167">
        <f>SUM(G2258)</f>
        <v>167</v>
      </c>
      <c r="H2257" s="167">
        <f>SUM(H2258)</f>
        <v>205</v>
      </c>
      <c r="I2257" s="162"/>
    </row>
    <row r="2258" spans="2:9" s="158" customFormat="1" ht="10.5" customHeight="1">
      <c r="B2258" s="163"/>
      <c r="C2258" s="181" t="s">
        <v>228</v>
      </c>
      <c r="D2258" s="181"/>
      <c r="E2258" s="164">
        <v>158</v>
      </c>
      <c r="F2258" s="165">
        <v>372</v>
      </c>
      <c r="G2258" s="165">
        <v>167</v>
      </c>
      <c r="H2258" s="165">
        <v>205</v>
      </c>
      <c r="I2258" s="162"/>
    </row>
    <row r="2259" spans="2:9" s="158" customFormat="1" ht="10.5" customHeight="1">
      <c r="B2259" s="163"/>
      <c r="C2259" s="181"/>
      <c r="D2259" s="181"/>
      <c r="E2259" s="166"/>
      <c r="F2259" s="167"/>
      <c r="G2259" s="167"/>
      <c r="H2259" s="167"/>
      <c r="I2259" s="162"/>
    </row>
    <row r="2260" spans="2:9" s="158" customFormat="1" ht="10.5" customHeight="1">
      <c r="B2260" s="163"/>
      <c r="C2260" s="181" t="s">
        <v>2411</v>
      </c>
      <c r="D2260" s="181"/>
      <c r="E2260" s="166">
        <f>SUM(E2261:E2264)</f>
        <v>556</v>
      </c>
      <c r="F2260" s="167">
        <f>SUM(F2261:F2264)</f>
        <v>1478</v>
      </c>
      <c r="G2260" s="167">
        <f>SUM(G2261:G2264)</f>
        <v>734</v>
      </c>
      <c r="H2260" s="167">
        <f>SUM(H2261:H2264)</f>
        <v>744</v>
      </c>
      <c r="I2260" s="162"/>
    </row>
    <row r="2261" spans="2:9" s="158" customFormat="1" ht="10.5" customHeight="1">
      <c r="B2261" s="163"/>
      <c r="C2261" s="181" t="s">
        <v>2412</v>
      </c>
      <c r="D2261" s="181"/>
      <c r="E2261" s="164">
        <v>62</v>
      </c>
      <c r="F2261" s="165">
        <v>170</v>
      </c>
      <c r="G2261" s="165">
        <v>82</v>
      </c>
      <c r="H2261" s="165">
        <v>88</v>
      </c>
      <c r="I2261" s="162"/>
    </row>
    <row r="2262" spans="2:9" s="158" customFormat="1" ht="10.5" customHeight="1">
      <c r="B2262" s="163"/>
      <c r="C2262" s="181" t="s">
        <v>2413</v>
      </c>
      <c r="D2262" s="181"/>
      <c r="E2262" s="164">
        <v>252</v>
      </c>
      <c r="F2262" s="165">
        <v>587</v>
      </c>
      <c r="G2262" s="165">
        <v>298</v>
      </c>
      <c r="H2262" s="165">
        <v>289</v>
      </c>
      <c r="I2262" s="162"/>
    </row>
    <row r="2263" spans="2:9" s="158" customFormat="1" ht="10.5" customHeight="1">
      <c r="B2263" s="163"/>
      <c r="C2263" s="181" t="s">
        <v>2414</v>
      </c>
      <c r="D2263" s="181"/>
      <c r="E2263" s="164">
        <v>48</v>
      </c>
      <c r="F2263" s="165">
        <v>128</v>
      </c>
      <c r="G2263" s="165">
        <v>66</v>
      </c>
      <c r="H2263" s="165">
        <v>62</v>
      </c>
      <c r="I2263" s="162"/>
    </row>
    <row r="2264" spans="2:9" s="158" customFormat="1" ht="10.5" customHeight="1">
      <c r="B2264" s="163"/>
      <c r="C2264" s="181" t="s">
        <v>2415</v>
      </c>
      <c r="D2264" s="181"/>
      <c r="E2264" s="164">
        <v>194</v>
      </c>
      <c r="F2264" s="165">
        <v>593</v>
      </c>
      <c r="G2264" s="165">
        <v>288</v>
      </c>
      <c r="H2264" s="165">
        <v>305</v>
      </c>
      <c r="I2264" s="162"/>
    </row>
    <row r="2265" spans="2:9" s="158" customFormat="1" ht="10.5" customHeight="1">
      <c r="B2265" s="163"/>
      <c r="C2265" s="181"/>
      <c r="D2265" s="181"/>
      <c r="E2265" s="166"/>
      <c r="F2265" s="167"/>
      <c r="G2265" s="167"/>
      <c r="H2265" s="167"/>
      <c r="I2265" s="162"/>
    </row>
    <row r="2266" spans="2:9" s="187" customFormat="1" ht="10.5" customHeight="1">
      <c r="B2266" s="180"/>
      <c r="C2266" s="159" t="s">
        <v>230</v>
      </c>
      <c r="D2266" s="159"/>
      <c r="E2266" s="160">
        <f>SUM(E2268,E2283,E2296,E2309,E2331,E2349,E2366,E2379,E2389,E2429)</f>
        <v>11448</v>
      </c>
      <c r="F2266" s="161">
        <f>SUM(F2268,F2283,F2296,F2309,F2331,F2349,F2366,F2379,F2389,F2429)</f>
        <v>25495</v>
      </c>
      <c r="G2266" s="161">
        <f>SUM(G2268,G2283,G2296,G2309,G2331,G2349,G2366,G2379,G2389,G2429)</f>
        <v>12503</v>
      </c>
      <c r="H2266" s="161">
        <f>SUM(H2268,H2283,H2296,H2309,H2331,H2349,H2366,H2379,H2389,H2429)</f>
        <v>12992</v>
      </c>
      <c r="I2266" s="188"/>
    </row>
    <row r="2267" spans="2:9" s="158" customFormat="1" ht="10.5" customHeight="1">
      <c r="B2267" s="163"/>
      <c r="C2267" s="181"/>
      <c r="D2267" s="181"/>
      <c r="E2267" s="166"/>
      <c r="F2267" s="167"/>
      <c r="G2267" s="167"/>
      <c r="H2267" s="167"/>
      <c r="I2267" s="162"/>
    </row>
    <row r="2268" spans="2:9" s="158" customFormat="1" ht="10.5" customHeight="1">
      <c r="B2268" s="163"/>
      <c r="C2268" s="181" t="s">
        <v>2416</v>
      </c>
      <c r="D2268" s="181"/>
      <c r="E2268" s="166">
        <f>SUM(E2269:E2281)</f>
        <v>584</v>
      </c>
      <c r="F2268" s="167">
        <f>SUM(F2269:F2281)</f>
        <v>1246</v>
      </c>
      <c r="G2268" s="167">
        <f>SUM(G2269:G2281)</f>
        <v>632</v>
      </c>
      <c r="H2268" s="167">
        <f>SUM(H2269:H2281)</f>
        <v>614</v>
      </c>
      <c r="I2268" s="162"/>
    </row>
    <row r="2269" spans="2:9" s="158" customFormat="1" ht="10.5" customHeight="1">
      <c r="B2269" s="163"/>
      <c r="C2269" s="181" t="s">
        <v>2417</v>
      </c>
      <c r="D2269" s="181"/>
      <c r="E2269" s="164">
        <v>11</v>
      </c>
      <c r="F2269" s="165">
        <v>34</v>
      </c>
      <c r="G2269" s="165">
        <v>18</v>
      </c>
      <c r="H2269" s="165">
        <v>16</v>
      </c>
      <c r="I2269" s="162"/>
    </row>
    <row r="2270" spans="2:9" s="158" customFormat="1" ht="10.5" customHeight="1">
      <c r="B2270" s="163"/>
      <c r="C2270" s="181" t="s">
        <v>2418</v>
      </c>
      <c r="D2270" s="181"/>
      <c r="E2270" s="164">
        <v>5</v>
      </c>
      <c r="F2270" s="165">
        <v>8</v>
      </c>
      <c r="G2270" s="165">
        <v>3</v>
      </c>
      <c r="H2270" s="165">
        <v>5</v>
      </c>
      <c r="I2270" s="162"/>
    </row>
    <row r="2271" spans="2:9" s="158" customFormat="1" ht="10.5" customHeight="1">
      <c r="B2271" s="163"/>
      <c r="C2271" s="181" t="s">
        <v>2419</v>
      </c>
      <c r="D2271" s="181"/>
      <c r="E2271" s="164">
        <v>26</v>
      </c>
      <c r="F2271" s="165">
        <v>50</v>
      </c>
      <c r="G2271" s="165">
        <v>21</v>
      </c>
      <c r="H2271" s="165">
        <v>29</v>
      </c>
      <c r="I2271" s="162"/>
    </row>
    <row r="2272" spans="2:9" s="158" customFormat="1" ht="10.5" customHeight="1">
      <c r="B2272" s="163"/>
      <c r="C2272" s="181" t="s">
        <v>2420</v>
      </c>
      <c r="D2272" s="181"/>
      <c r="E2272" s="164">
        <v>31</v>
      </c>
      <c r="F2272" s="165">
        <v>67</v>
      </c>
      <c r="G2272" s="165">
        <v>35</v>
      </c>
      <c r="H2272" s="165">
        <v>32</v>
      </c>
      <c r="I2272" s="162"/>
    </row>
    <row r="2273" spans="2:9" s="158" customFormat="1" ht="10.5" customHeight="1">
      <c r="B2273" s="163"/>
      <c r="C2273" s="181" t="s">
        <v>2421</v>
      </c>
      <c r="D2273" s="181"/>
      <c r="E2273" s="164">
        <v>89</v>
      </c>
      <c r="F2273" s="165">
        <v>149</v>
      </c>
      <c r="G2273" s="165">
        <v>75</v>
      </c>
      <c r="H2273" s="165">
        <v>74</v>
      </c>
      <c r="I2273" s="162"/>
    </row>
    <row r="2274" spans="2:9" s="158" customFormat="1" ht="10.5" customHeight="1">
      <c r="B2274" s="163"/>
      <c r="C2274" s="181" t="s">
        <v>2422</v>
      </c>
      <c r="D2274" s="181"/>
      <c r="E2274" s="164">
        <v>45</v>
      </c>
      <c r="F2274" s="165">
        <v>102</v>
      </c>
      <c r="G2274" s="165">
        <v>51</v>
      </c>
      <c r="H2274" s="165">
        <v>51</v>
      </c>
      <c r="I2274" s="162"/>
    </row>
    <row r="2275" spans="2:9" s="158" customFormat="1" ht="10.5" customHeight="1">
      <c r="B2275" s="163"/>
      <c r="C2275" s="181" t="s">
        <v>2423</v>
      </c>
      <c r="D2275" s="181"/>
      <c r="E2275" s="164">
        <v>27</v>
      </c>
      <c r="F2275" s="165">
        <v>86</v>
      </c>
      <c r="G2275" s="165">
        <v>44</v>
      </c>
      <c r="H2275" s="165">
        <v>42</v>
      </c>
      <c r="I2275" s="162"/>
    </row>
    <row r="2276" spans="2:9" s="158" customFormat="1" ht="10.5" customHeight="1">
      <c r="B2276" s="163"/>
      <c r="C2276" s="181" t="s">
        <v>2424</v>
      </c>
      <c r="D2276" s="181"/>
      <c r="E2276" s="164">
        <v>46</v>
      </c>
      <c r="F2276" s="165">
        <v>108</v>
      </c>
      <c r="G2276" s="165">
        <v>56</v>
      </c>
      <c r="H2276" s="165">
        <v>52</v>
      </c>
      <c r="I2276" s="162"/>
    </row>
    <row r="2277" spans="2:9" s="158" customFormat="1" ht="10.5" customHeight="1">
      <c r="B2277" s="169"/>
      <c r="C2277" s="182" t="s">
        <v>2425</v>
      </c>
      <c r="D2277" s="182"/>
      <c r="E2277" s="170">
        <v>145</v>
      </c>
      <c r="F2277" s="171">
        <v>311</v>
      </c>
      <c r="G2277" s="171">
        <v>155</v>
      </c>
      <c r="H2277" s="171">
        <v>156</v>
      </c>
      <c r="I2277" s="162"/>
    </row>
    <row r="2278" spans="2:9" s="158" customFormat="1" ht="10.5" customHeight="1">
      <c r="B2278" s="163"/>
      <c r="C2278" s="181" t="s">
        <v>2426</v>
      </c>
      <c r="D2278" s="181"/>
      <c r="E2278" s="164">
        <v>77</v>
      </c>
      <c r="F2278" s="165">
        <v>158</v>
      </c>
      <c r="G2278" s="165">
        <v>86</v>
      </c>
      <c r="H2278" s="165">
        <v>72</v>
      </c>
      <c r="I2278" s="162"/>
    </row>
    <row r="2279" spans="2:9" s="158" customFormat="1" ht="10.5" customHeight="1">
      <c r="B2279" s="163"/>
      <c r="C2279" s="181" t="s">
        <v>2427</v>
      </c>
      <c r="D2279" s="181"/>
      <c r="E2279" s="164">
        <v>3</v>
      </c>
      <c r="F2279" s="165">
        <v>4</v>
      </c>
      <c r="G2279" s="165">
        <v>2</v>
      </c>
      <c r="H2279" s="165">
        <v>2</v>
      </c>
      <c r="I2279" s="162"/>
    </row>
    <row r="2280" spans="2:9" s="158" customFormat="1" ht="10.5" customHeight="1">
      <c r="B2280" s="163"/>
      <c r="C2280" s="181" t="s">
        <v>2428</v>
      </c>
      <c r="D2280" s="181"/>
      <c r="E2280" s="164">
        <v>75</v>
      </c>
      <c r="F2280" s="165">
        <v>155</v>
      </c>
      <c r="G2280" s="165">
        <v>79</v>
      </c>
      <c r="H2280" s="165">
        <v>76</v>
      </c>
      <c r="I2280" s="162"/>
    </row>
    <row r="2281" spans="2:9" s="158" customFormat="1" ht="10.5" customHeight="1">
      <c r="B2281" s="163"/>
      <c r="C2281" s="181" t="s">
        <v>2429</v>
      </c>
      <c r="D2281" s="181"/>
      <c r="E2281" s="164">
        <v>4</v>
      </c>
      <c r="F2281" s="165">
        <v>14</v>
      </c>
      <c r="G2281" s="165">
        <v>7</v>
      </c>
      <c r="H2281" s="165">
        <v>7</v>
      </c>
      <c r="I2281" s="162"/>
    </row>
    <row r="2282" spans="2:9" s="158" customFormat="1" ht="10.5" customHeight="1">
      <c r="B2282" s="163"/>
      <c r="C2282" s="181"/>
      <c r="D2282" s="181"/>
      <c r="E2282" s="166"/>
      <c r="F2282" s="167"/>
      <c r="G2282" s="167"/>
      <c r="H2282" s="167"/>
      <c r="I2282" s="162"/>
    </row>
    <row r="2283" spans="2:9" s="158" customFormat="1" ht="10.5" customHeight="1">
      <c r="B2283" s="163"/>
      <c r="C2283" s="181" t="s">
        <v>2430</v>
      </c>
      <c r="D2283" s="181"/>
      <c r="E2283" s="166">
        <f>SUM(E2284:E2294)</f>
        <v>1461</v>
      </c>
      <c r="F2283" s="167">
        <f>SUM(F2284:F2294)</f>
        <v>3523</v>
      </c>
      <c r="G2283" s="167">
        <f>SUM(G2284:G2294)</f>
        <v>1691</v>
      </c>
      <c r="H2283" s="167">
        <f>SUM(H2284:H2294)</f>
        <v>1832</v>
      </c>
      <c r="I2283" s="162"/>
    </row>
    <row r="2284" spans="2:9" s="158" customFormat="1" ht="10.5" customHeight="1">
      <c r="B2284" s="163"/>
      <c r="C2284" s="181" t="s">
        <v>2431</v>
      </c>
      <c r="D2284" s="181"/>
      <c r="E2284" s="164">
        <v>428</v>
      </c>
      <c r="F2284" s="165">
        <v>1070</v>
      </c>
      <c r="G2284" s="165">
        <v>496</v>
      </c>
      <c r="H2284" s="165">
        <v>574</v>
      </c>
      <c r="I2284" s="162"/>
    </row>
    <row r="2285" spans="2:9" s="158" customFormat="1" ht="10.5" customHeight="1">
      <c r="B2285" s="163"/>
      <c r="C2285" s="181" t="s">
        <v>2432</v>
      </c>
      <c r="D2285" s="181"/>
      <c r="E2285" s="164">
        <v>292</v>
      </c>
      <c r="F2285" s="165">
        <v>622</v>
      </c>
      <c r="G2285" s="165">
        <v>306</v>
      </c>
      <c r="H2285" s="165">
        <v>316</v>
      </c>
      <c r="I2285" s="162"/>
    </row>
    <row r="2286" spans="2:9" s="158" customFormat="1" ht="10.5" customHeight="1">
      <c r="B2286" s="163"/>
      <c r="C2286" s="181" t="s">
        <v>2433</v>
      </c>
      <c r="D2286" s="181"/>
      <c r="E2286" s="164">
        <v>107</v>
      </c>
      <c r="F2286" s="165">
        <v>300</v>
      </c>
      <c r="G2286" s="165">
        <v>153</v>
      </c>
      <c r="H2286" s="165">
        <v>147</v>
      </c>
      <c r="I2286" s="162"/>
    </row>
    <row r="2287" spans="2:9" s="158" customFormat="1" ht="10.5" customHeight="1">
      <c r="B2287" s="163"/>
      <c r="C2287" s="181" t="s">
        <v>2434</v>
      </c>
      <c r="D2287" s="181"/>
      <c r="E2287" s="164">
        <v>107</v>
      </c>
      <c r="F2287" s="165">
        <v>256</v>
      </c>
      <c r="G2287" s="165">
        <v>125</v>
      </c>
      <c r="H2287" s="165">
        <v>131</v>
      </c>
      <c r="I2287" s="162"/>
    </row>
    <row r="2288" spans="2:9" s="158" customFormat="1" ht="10.5" customHeight="1">
      <c r="B2288" s="163"/>
      <c r="C2288" s="181" t="s">
        <v>2435</v>
      </c>
      <c r="D2288" s="181"/>
      <c r="E2288" s="164">
        <v>73</v>
      </c>
      <c r="F2288" s="165">
        <v>168</v>
      </c>
      <c r="G2288" s="165">
        <v>85</v>
      </c>
      <c r="H2288" s="165">
        <v>83</v>
      </c>
      <c r="I2288" s="162"/>
    </row>
    <row r="2289" spans="2:9" s="158" customFormat="1" ht="10.5" customHeight="1">
      <c r="B2289" s="163"/>
      <c r="C2289" s="181" t="s">
        <v>2436</v>
      </c>
      <c r="D2289" s="181"/>
      <c r="E2289" s="164">
        <v>82</v>
      </c>
      <c r="F2289" s="165">
        <v>158</v>
      </c>
      <c r="G2289" s="165">
        <v>78</v>
      </c>
      <c r="H2289" s="165">
        <v>80</v>
      </c>
      <c r="I2289" s="162"/>
    </row>
    <row r="2290" spans="2:9" s="158" customFormat="1" ht="10.5" customHeight="1">
      <c r="B2290" s="163"/>
      <c r="C2290" s="181" t="s">
        <v>2437</v>
      </c>
      <c r="D2290" s="181"/>
      <c r="E2290" s="164">
        <v>118</v>
      </c>
      <c r="F2290" s="165">
        <v>278</v>
      </c>
      <c r="G2290" s="165">
        <v>137</v>
      </c>
      <c r="H2290" s="165">
        <v>141</v>
      </c>
      <c r="I2290" s="162"/>
    </row>
    <row r="2291" spans="2:9" s="158" customFormat="1" ht="10.5" customHeight="1">
      <c r="B2291" s="163"/>
      <c r="C2291" s="181" t="s">
        <v>2438</v>
      </c>
      <c r="D2291" s="181"/>
      <c r="E2291" s="164">
        <v>82</v>
      </c>
      <c r="F2291" s="165">
        <v>221</v>
      </c>
      <c r="G2291" s="165">
        <v>111</v>
      </c>
      <c r="H2291" s="165">
        <v>110</v>
      </c>
      <c r="I2291" s="162"/>
    </row>
    <row r="2292" spans="2:9" s="158" customFormat="1" ht="10.5" customHeight="1">
      <c r="B2292" s="163"/>
      <c r="C2292" s="181" t="s">
        <v>2439</v>
      </c>
      <c r="D2292" s="181"/>
      <c r="E2292" s="164">
        <v>71</v>
      </c>
      <c r="F2292" s="165">
        <v>199</v>
      </c>
      <c r="G2292" s="165">
        <v>87</v>
      </c>
      <c r="H2292" s="165">
        <v>112</v>
      </c>
      <c r="I2292" s="162"/>
    </row>
    <row r="2293" spans="2:9" s="158" customFormat="1" ht="10.5" customHeight="1">
      <c r="B2293" s="163"/>
      <c r="C2293" s="181" t="s">
        <v>2440</v>
      </c>
      <c r="D2293" s="181"/>
      <c r="E2293" s="164">
        <v>4</v>
      </c>
      <c r="F2293" s="165">
        <v>11</v>
      </c>
      <c r="G2293" s="165">
        <v>5</v>
      </c>
      <c r="H2293" s="165">
        <v>6</v>
      </c>
      <c r="I2293" s="162"/>
    </row>
    <row r="2294" spans="2:9" s="158" customFormat="1" ht="10.5" customHeight="1">
      <c r="B2294" s="163"/>
      <c r="C2294" s="181" t="s">
        <v>2441</v>
      </c>
      <c r="D2294" s="181"/>
      <c r="E2294" s="164">
        <v>97</v>
      </c>
      <c r="F2294" s="165">
        <v>240</v>
      </c>
      <c r="G2294" s="165">
        <v>108</v>
      </c>
      <c r="H2294" s="165">
        <v>132</v>
      </c>
      <c r="I2294" s="162"/>
    </row>
    <row r="2295" spans="2:9" s="158" customFormat="1" ht="10.5" customHeight="1">
      <c r="B2295" s="163"/>
      <c r="C2295" s="181"/>
      <c r="D2295" s="181"/>
      <c r="E2295" s="166"/>
      <c r="F2295" s="167"/>
      <c r="G2295" s="167"/>
      <c r="H2295" s="167"/>
      <c r="I2295" s="162"/>
    </row>
    <row r="2296" spans="2:9" s="158" customFormat="1" ht="10.5" customHeight="1">
      <c r="B2296" s="163"/>
      <c r="C2296" s="181" t="s">
        <v>2442</v>
      </c>
      <c r="D2296" s="181"/>
      <c r="E2296" s="166">
        <f>SUM(E2297:E2307)</f>
        <v>1066</v>
      </c>
      <c r="F2296" s="167">
        <f>SUM(F2297:F2307)</f>
        <v>2501</v>
      </c>
      <c r="G2296" s="167">
        <f>SUM(G2297:G2307)</f>
        <v>1169</v>
      </c>
      <c r="H2296" s="167">
        <f>SUM(H2297:H2307)</f>
        <v>1332</v>
      </c>
      <c r="I2296" s="162"/>
    </row>
    <row r="2297" spans="2:9" s="158" customFormat="1" ht="10.5" customHeight="1">
      <c r="B2297" s="163"/>
      <c r="C2297" s="181" t="s">
        <v>2443</v>
      </c>
      <c r="D2297" s="181"/>
      <c r="E2297" s="164">
        <v>180</v>
      </c>
      <c r="F2297" s="165">
        <v>417</v>
      </c>
      <c r="G2297" s="165">
        <v>192</v>
      </c>
      <c r="H2297" s="165">
        <v>225</v>
      </c>
      <c r="I2297" s="162"/>
    </row>
    <row r="2298" spans="2:9" s="158" customFormat="1" ht="10.5" customHeight="1">
      <c r="B2298" s="163"/>
      <c r="C2298" s="181" t="s">
        <v>2444</v>
      </c>
      <c r="D2298" s="181"/>
      <c r="E2298" s="164">
        <v>215</v>
      </c>
      <c r="F2298" s="165">
        <v>559</v>
      </c>
      <c r="G2298" s="165">
        <v>256</v>
      </c>
      <c r="H2298" s="165">
        <v>303</v>
      </c>
      <c r="I2298" s="162"/>
    </row>
    <row r="2299" spans="2:9" s="158" customFormat="1" ht="10.5" customHeight="1">
      <c r="B2299" s="163"/>
      <c r="C2299" s="181" t="s">
        <v>2445</v>
      </c>
      <c r="D2299" s="181"/>
      <c r="E2299" s="164">
        <v>78</v>
      </c>
      <c r="F2299" s="165">
        <v>191</v>
      </c>
      <c r="G2299" s="165">
        <v>88</v>
      </c>
      <c r="H2299" s="165">
        <v>103</v>
      </c>
      <c r="I2299" s="162"/>
    </row>
    <row r="2300" spans="2:9" s="158" customFormat="1" ht="10.5" customHeight="1">
      <c r="B2300" s="163"/>
      <c r="C2300" s="181" t="s">
        <v>2446</v>
      </c>
      <c r="D2300" s="181"/>
      <c r="E2300" s="164">
        <v>95</v>
      </c>
      <c r="F2300" s="165">
        <v>223</v>
      </c>
      <c r="G2300" s="165">
        <v>108</v>
      </c>
      <c r="H2300" s="165">
        <v>115</v>
      </c>
      <c r="I2300" s="162"/>
    </row>
    <row r="2301" spans="2:9" s="158" customFormat="1" ht="10.5" customHeight="1">
      <c r="B2301" s="163"/>
      <c r="C2301" s="181" t="s">
        <v>2447</v>
      </c>
      <c r="D2301" s="181"/>
      <c r="E2301" s="164">
        <v>170</v>
      </c>
      <c r="F2301" s="165">
        <v>365</v>
      </c>
      <c r="G2301" s="165">
        <v>162</v>
      </c>
      <c r="H2301" s="165">
        <v>203</v>
      </c>
      <c r="I2301" s="162"/>
    </row>
    <row r="2302" spans="2:9" s="158" customFormat="1" ht="10.5" customHeight="1">
      <c r="B2302" s="163"/>
      <c r="C2302" s="181" t="s">
        <v>2448</v>
      </c>
      <c r="D2302" s="181"/>
      <c r="E2302" s="164">
        <v>120</v>
      </c>
      <c r="F2302" s="165">
        <v>282</v>
      </c>
      <c r="G2302" s="165">
        <v>134</v>
      </c>
      <c r="H2302" s="165">
        <v>148</v>
      </c>
      <c r="I2302" s="162"/>
    </row>
    <row r="2303" spans="2:9" s="158" customFormat="1" ht="10.5" customHeight="1">
      <c r="B2303" s="163"/>
      <c r="C2303" s="181" t="s">
        <v>2449</v>
      </c>
      <c r="D2303" s="181"/>
      <c r="E2303" s="164">
        <v>121</v>
      </c>
      <c r="F2303" s="165">
        <v>270</v>
      </c>
      <c r="G2303" s="165">
        <v>130</v>
      </c>
      <c r="H2303" s="165">
        <v>140</v>
      </c>
      <c r="I2303" s="162"/>
    </row>
    <row r="2304" spans="2:9" s="158" customFormat="1" ht="10.5" customHeight="1">
      <c r="B2304" s="163"/>
      <c r="C2304" s="181" t="s">
        <v>2450</v>
      </c>
      <c r="D2304" s="181"/>
      <c r="E2304" s="164">
        <v>25</v>
      </c>
      <c r="F2304" s="165">
        <v>61</v>
      </c>
      <c r="G2304" s="165">
        <v>27</v>
      </c>
      <c r="H2304" s="165">
        <v>34</v>
      </c>
      <c r="I2304" s="162"/>
    </row>
    <row r="2305" spans="2:9" s="158" customFormat="1" ht="10.5" customHeight="1">
      <c r="B2305" s="163"/>
      <c r="C2305" s="181" t="s">
        <v>2451</v>
      </c>
      <c r="D2305" s="181"/>
      <c r="E2305" s="164">
        <v>31</v>
      </c>
      <c r="F2305" s="165">
        <v>77</v>
      </c>
      <c r="G2305" s="165">
        <v>39</v>
      </c>
      <c r="H2305" s="165">
        <v>38</v>
      </c>
      <c r="I2305" s="162"/>
    </row>
    <row r="2306" spans="2:9" s="158" customFormat="1" ht="10.5" customHeight="1">
      <c r="B2306" s="163"/>
      <c r="C2306" s="181" t="s">
        <v>2452</v>
      </c>
      <c r="D2306" s="181"/>
      <c r="E2306" s="164">
        <v>25</v>
      </c>
      <c r="F2306" s="165">
        <v>44</v>
      </c>
      <c r="G2306" s="165">
        <v>26</v>
      </c>
      <c r="H2306" s="165">
        <v>18</v>
      </c>
      <c r="I2306" s="162"/>
    </row>
    <row r="2307" spans="2:9" s="158" customFormat="1" ht="10.5" customHeight="1">
      <c r="B2307" s="163"/>
      <c r="C2307" s="181" t="s">
        <v>2453</v>
      </c>
      <c r="D2307" s="181"/>
      <c r="E2307" s="164">
        <v>6</v>
      </c>
      <c r="F2307" s="165">
        <v>12</v>
      </c>
      <c r="G2307" s="165">
        <v>7</v>
      </c>
      <c r="H2307" s="165">
        <v>5</v>
      </c>
      <c r="I2307" s="162"/>
    </row>
    <row r="2308" spans="2:9" s="158" customFormat="1" ht="10.5" customHeight="1">
      <c r="B2308" s="163"/>
      <c r="C2308" s="181"/>
      <c r="D2308" s="181"/>
      <c r="E2308" s="166"/>
      <c r="F2308" s="167"/>
      <c r="G2308" s="167"/>
      <c r="H2308" s="167"/>
      <c r="I2308" s="162"/>
    </row>
    <row r="2309" spans="2:9" s="158" customFormat="1" ht="10.5" customHeight="1">
      <c r="B2309" s="163"/>
      <c r="C2309" s="181" t="s">
        <v>2454</v>
      </c>
      <c r="D2309" s="181"/>
      <c r="E2309" s="166">
        <f>SUM(E2310:E2329)</f>
        <v>1467</v>
      </c>
      <c r="F2309" s="167">
        <f>SUM(F2310:F2329)</f>
        <v>3097</v>
      </c>
      <c r="G2309" s="167">
        <f>SUM(G2310:G2329)</f>
        <v>1509</v>
      </c>
      <c r="H2309" s="167">
        <f>SUM(H2310:H2329)</f>
        <v>1588</v>
      </c>
      <c r="I2309" s="162"/>
    </row>
    <row r="2310" spans="2:9" s="158" customFormat="1" ht="10.5" customHeight="1">
      <c r="B2310" s="163"/>
      <c r="C2310" s="181" t="s">
        <v>2455</v>
      </c>
      <c r="D2310" s="181"/>
      <c r="E2310" s="164">
        <v>96</v>
      </c>
      <c r="F2310" s="165">
        <v>157</v>
      </c>
      <c r="G2310" s="165">
        <v>77</v>
      </c>
      <c r="H2310" s="165">
        <v>80</v>
      </c>
      <c r="I2310" s="162"/>
    </row>
    <row r="2311" spans="2:9" s="158" customFormat="1" ht="10.5" customHeight="1">
      <c r="B2311" s="163"/>
      <c r="C2311" s="181" t="s">
        <v>2456</v>
      </c>
      <c r="D2311" s="181"/>
      <c r="E2311" s="164">
        <v>13</v>
      </c>
      <c r="F2311" s="165">
        <v>21</v>
      </c>
      <c r="G2311" s="165">
        <v>8</v>
      </c>
      <c r="H2311" s="165">
        <v>13</v>
      </c>
      <c r="I2311" s="162"/>
    </row>
    <row r="2312" spans="2:9" s="158" customFormat="1" ht="10.5" customHeight="1">
      <c r="B2312" s="163"/>
      <c r="C2312" s="181" t="s">
        <v>2457</v>
      </c>
      <c r="D2312" s="181"/>
      <c r="E2312" s="164">
        <v>65</v>
      </c>
      <c r="F2312" s="165">
        <v>155</v>
      </c>
      <c r="G2312" s="165">
        <v>74</v>
      </c>
      <c r="H2312" s="165">
        <v>81</v>
      </c>
      <c r="I2312" s="162"/>
    </row>
    <row r="2313" spans="2:9" s="158" customFormat="1" ht="10.5" customHeight="1">
      <c r="B2313" s="163"/>
      <c r="C2313" s="181" t="s">
        <v>2458</v>
      </c>
      <c r="D2313" s="181"/>
      <c r="E2313" s="164">
        <v>69</v>
      </c>
      <c r="F2313" s="165">
        <v>98</v>
      </c>
      <c r="G2313" s="165">
        <v>64</v>
      </c>
      <c r="H2313" s="165">
        <v>34</v>
      </c>
      <c r="I2313" s="162"/>
    </row>
    <row r="2314" spans="2:9" s="158" customFormat="1" ht="10.5" customHeight="1">
      <c r="B2314" s="163"/>
      <c r="C2314" s="181" t="s">
        <v>2459</v>
      </c>
      <c r="D2314" s="181"/>
      <c r="E2314" s="164">
        <v>219</v>
      </c>
      <c r="F2314" s="165">
        <v>439</v>
      </c>
      <c r="G2314" s="165">
        <v>214</v>
      </c>
      <c r="H2314" s="165">
        <v>225</v>
      </c>
      <c r="I2314" s="162"/>
    </row>
    <row r="2315" spans="2:9" s="158" customFormat="1" ht="10.5" customHeight="1">
      <c r="B2315" s="163"/>
      <c r="C2315" s="181" t="s">
        <v>2460</v>
      </c>
      <c r="D2315" s="181"/>
      <c r="E2315" s="164">
        <v>61</v>
      </c>
      <c r="F2315" s="165">
        <v>140</v>
      </c>
      <c r="G2315" s="165">
        <v>69</v>
      </c>
      <c r="H2315" s="165">
        <v>71</v>
      </c>
      <c r="I2315" s="162"/>
    </row>
    <row r="2316" spans="2:9" s="158" customFormat="1" ht="10.5" customHeight="1">
      <c r="B2316" s="163"/>
      <c r="C2316" s="181" t="s">
        <v>2461</v>
      </c>
      <c r="D2316" s="181"/>
      <c r="E2316" s="164">
        <v>187</v>
      </c>
      <c r="F2316" s="165">
        <v>379</v>
      </c>
      <c r="G2316" s="165">
        <v>181</v>
      </c>
      <c r="H2316" s="165">
        <v>198</v>
      </c>
      <c r="I2316" s="162"/>
    </row>
    <row r="2317" spans="2:9" s="158" customFormat="1" ht="10.5" customHeight="1">
      <c r="B2317" s="163"/>
      <c r="C2317" s="181" t="s">
        <v>2462</v>
      </c>
      <c r="D2317" s="181"/>
      <c r="E2317" s="164">
        <v>126</v>
      </c>
      <c r="F2317" s="165">
        <v>318</v>
      </c>
      <c r="G2317" s="165">
        <v>154</v>
      </c>
      <c r="H2317" s="165">
        <v>164</v>
      </c>
      <c r="I2317" s="162"/>
    </row>
    <row r="2318" spans="2:9" s="158" customFormat="1" ht="10.5" customHeight="1">
      <c r="B2318" s="163"/>
      <c r="C2318" s="181" t="s">
        <v>2463</v>
      </c>
      <c r="D2318" s="181"/>
      <c r="E2318" s="164">
        <v>29</v>
      </c>
      <c r="F2318" s="165">
        <v>79</v>
      </c>
      <c r="G2318" s="165">
        <v>37</v>
      </c>
      <c r="H2318" s="165">
        <v>42</v>
      </c>
      <c r="I2318" s="162"/>
    </row>
    <row r="2319" spans="2:9" s="158" customFormat="1" ht="10.5" customHeight="1">
      <c r="B2319" s="163"/>
      <c r="C2319" s="181" t="s">
        <v>2464</v>
      </c>
      <c r="D2319" s="181"/>
      <c r="E2319" s="164">
        <v>13</v>
      </c>
      <c r="F2319" s="165">
        <v>31</v>
      </c>
      <c r="G2319" s="165">
        <v>13</v>
      </c>
      <c r="H2319" s="165">
        <v>18</v>
      </c>
      <c r="I2319" s="162"/>
    </row>
    <row r="2320" spans="2:9" s="158" customFormat="1" ht="10.5" customHeight="1">
      <c r="B2320" s="163"/>
      <c r="C2320" s="181" t="s">
        <v>2465</v>
      </c>
      <c r="D2320" s="181"/>
      <c r="E2320" s="164">
        <v>19</v>
      </c>
      <c r="F2320" s="165">
        <v>46</v>
      </c>
      <c r="G2320" s="165">
        <v>23</v>
      </c>
      <c r="H2320" s="165">
        <v>23</v>
      </c>
      <c r="I2320" s="162"/>
    </row>
    <row r="2321" spans="2:9" s="158" customFormat="1" ht="10.5" customHeight="1">
      <c r="B2321" s="163"/>
      <c r="C2321" s="181" t="s">
        <v>2466</v>
      </c>
      <c r="D2321" s="181"/>
      <c r="E2321" s="164">
        <v>153</v>
      </c>
      <c r="F2321" s="165">
        <v>364</v>
      </c>
      <c r="G2321" s="165">
        <v>180</v>
      </c>
      <c r="H2321" s="165">
        <v>184</v>
      </c>
      <c r="I2321" s="162"/>
    </row>
    <row r="2322" spans="2:9" s="158" customFormat="1" ht="10.5" customHeight="1">
      <c r="B2322" s="163"/>
      <c r="C2322" s="181" t="s">
        <v>2467</v>
      </c>
      <c r="D2322" s="181"/>
      <c r="E2322" s="164">
        <v>84</v>
      </c>
      <c r="F2322" s="165">
        <v>175</v>
      </c>
      <c r="G2322" s="165">
        <v>89</v>
      </c>
      <c r="H2322" s="165">
        <v>86</v>
      </c>
      <c r="I2322" s="162"/>
    </row>
    <row r="2323" spans="2:9" s="158" customFormat="1" ht="10.5" customHeight="1">
      <c r="B2323" s="163"/>
      <c r="C2323" s="181" t="s">
        <v>2468</v>
      </c>
      <c r="D2323" s="181"/>
      <c r="E2323" s="164">
        <v>103</v>
      </c>
      <c r="F2323" s="165">
        <v>208</v>
      </c>
      <c r="G2323" s="165">
        <v>107</v>
      </c>
      <c r="H2323" s="165">
        <v>101</v>
      </c>
      <c r="I2323" s="162"/>
    </row>
    <row r="2324" spans="2:9" s="158" customFormat="1" ht="10.5" customHeight="1">
      <c r="B2324" s="163"/>
      <c r="C2324" s="181" t="s">
        <v>2469</v>
      </c>
      <c r="D2324" s="181"/>
      <c r="E2324" s="164">
        <v>186</v>
      </c>
      <c r="F2324" s="165">
        <v>399</v>
      </c>
      <c r="G2324" s="165">
        <v>173</v>
      </c>
      <c r="H2324" s="165">
        <v>226</v>
      </c>
      <c r="I2324" s="162"/>
    </row>
    <row r="2325" spans="2:9" s="158" customFormat="1" ht="10.5" customHeight="1">
      <c r="B2325" s="163"/>
      <c r="C2325" s="181" t="s">
        <v>2470</v>
      </c>
      <c r="D2325" s="181"/>
      <c r="E2325" s="164">
        <v>3</v>
      </c>
      <c r="F2325" s="165">
        <v>5</v>
      </c>
      <c r="G2325" s="165">
        <v>3</v>
      </c>
      <c r="H2325" s="165">
        <v>2</v>
      </c>
      <c r="I2325" s="162"/>
    </row>
    <row r="2326" spans="2:9" s="158" customFormat="1" ht="10.5" customHeight="1">
      <c r="B2326" s="163"/>
      <c r="C2326" s="181" t="s">
        <v>2471</v>
      </c>
      <c r="D2326" s="181"/>
      <c r="E2326" s="164">
        <v>31</v>
      </c>
      <c r="F2326" s="165">
        <v>61</v>
      </c>
      <c r="G2326" s="165">
        <v>29</v>
      </c>
      <c r="H2326" s="165">
        <v>32</v>
      </c>
      <c r="I2326" s="162"/>
    </row>
    <row r="2327" spans="2:9" s="158" customFormat="1" ht="10.5" customHeight="1">
      <c r="B2327" s="163"/>
      <c r="C2327" s="181" t="s">
        <v>2472</v>
      </c>
      <c r="D2327" s="181"/>
      <c r="E2327" s="164">
        <v>7</v>
      </c>
      <c r="F2327" s="165">
        <v>16</v>
      </c>
      <c r="G2327" s="165">
        <v>9</v>
      </c>
      <c r="H2327" s="165">
        <v>7</v>
      </c>
      <c r="I2327" s="162"/>
    </row>
    <row r="2328" spans="2:9" s="158" customFormat="1" ht="10.5" customHeight="1">
      <c r="B2328" s="163"/>
      <c r="C2328" s="181" t="s">
        <v>2473</v>
      </c>
      <c r="D2328" s="181"/>
      <c r="E2328" s="164">
        <v>3</v>
      </c>
      <c r="F2328" s="165">
        <v>6</v>
      </c>
      <c r="G2328" s="165">
        <v>5</v>
      </c>
      <c r="H2328" s="165">
        <v>1</v>
      </c>
      <c r="I2328" s="162"/>
    </row>
    <row r="2329" spans="2:9" s="158" customFormat="1" ht="10.5" customHeight="1">
      <c r="B2329" s="163"/>
      <c r="C2329" s="181" t="s">
        <v>2474</v>
      </c>
      <c r="D2329" s="181"/>
      <c r="E2329" s="164"/>
      <c r="F2329" s="165"/>
      <c r="G2329" s="165"/>
      <c r="H2329" s="165"/>
      <c r="I2329" s="162"/>
    </row>
    <row r="2330" spans="2:9" s="158" customFormat="1" ht="9.6" customHeight="1">
      <c r="B2330" s="163"/>
      <c r="C2330" s="181"/>
      <c r="D2330" s="181"/>
      <c r="E2330" s="166"/>
      <c r="F2330" s="167"/>
      <c r="G2330" s="167"/>
      <c r="H2330" s="167"/>
      <c r="I2330" s="162"/>
    </row>
    <row r="2331" spans="2:9" s="158" customFormat="1" ht="10.5" customHeight="1">
      <c r="B2331" s="163"/>
      <c r="C2331" s="181" t="s">
        <v>2475</v>
      </c>
      <c r="D2331" s="181"/>
      <c r="E2331" s="166">
        <f>SUM(E2332:E2346)</f>
        <v>2844</v>
      </c>
      <c r="F2331" s="167">
        <f>SUM(F2332:F2346)</f>
        <v>6563</v>
      </c>
      <c r="G2331" s="167">
        <f>SUM(G2332:G2346)</f>
        <v>3184</v>
      </c>
      <c r="H2331" s="167">
        <f>SUM(H2332:H2346)</f>
        <v>3379</v>
      </c>
      <c r="I2331" s="162"/>
    </row>
    <row r="2332" spans="2:9" s="158" customFormat="1" ht="10.5" customHeight="1">
      <c r="B2332" s="163"/>
      <c r="C2332" s="181" t="s">
        <v>2476</v>
      </c>
      <c r="D2332" s="181"/>
      <c r="E2332" s="164">
        <v>51</v>
      </c>
      <c r="F2332" s="165">
        <v>114</v>
      </c>
      <c r="G2332" s="165">
        <v>55</v>
      </c>
      <c r="H2332" s="165">
        <v>59</v>
      </c>
      <c r="I2332" s="162"/>
    </row>
    <row r="2333" spans="2:9" s="158" customFormat="1" ht="10.5" customHeight="1">
      <c r="B2333" s="163"/>
      <c r="C2333" s="181" t="s">
        <v>2477</v>
      </c>
      <c r="D2333" s="181"/>
      <c r="E2333" s="164">
        <v>140</v>
      </c>
      <c r="F2333" s="165">
        <v>366</v>
      </c>
      <c r="G2333" s="165">
        <v>171</v>
      </c>
      <c r="H2333" s="165">
        <v>195</v>
      </c>
      <c r="I2333" s="162"/>
    </row>
    <row r="2334" spans="2:9" s="158" customFormat="1" ht="10.5" customHeight="1">
      <c r="B2334" s="163"/>
      <c r="C2334" s="181" t="s">
        <v>2478</v>
      </c>
      <c r="D2334" s="181"/>
      <c r="E2334" s="164">
        <v>274</v>
      </c>
      <c r="F2334" s="165">
        <v>675</v>
      </c>
      <c r="G2334" s="165">
        <v>336</v>
      </c>
      <c r="H2334" s="165">
        <v>339</v>
      </c>
      <c r="I2334" s="162"/>
    </row>
    <row r="2335" spans="2:9" s="158" customFormat="1" ht="10.5" customHeight="1">
      <c r="B2335" s="163"/>
      <c r="C2335" s="181" t="s">
        <v>2479</v>
      </c>
      <c r="D2335" s="181"/>
      <c r="E2335" s="164">
        <v>261</v>
      </c>
      <c r="F2335" s="165">
        <v>626</v>
      </c>
      <c r="G2335" s="165">
        <v>294</v>
      </c>
      <c r="H2335" s="165">
        <v>332</v>
      </c>
      <c r="I2335" s="162"/>
    </row>
    <row r="2336" spans="2:9" s="158" customFormat="1" ht="10.5" customHeight="1">
      <c r="B2336" s="163"/>
      <c r="C2336" s="181" t="s">
        <v>2480</v>
      </c>
      <c r="D2336" s="181"/>
      <c r="E2336" s="164">
        <v>197</v>
      </c>
      <c r="F2336" s="165">
        <v>390</v>
      </c>
      <c r="G2336" s="165">
        <v>203</v>
      </c>
      <c r="H2336" s="165">
        <v>187</v>
      </c>
      <c r="I2336" s="162"/>
    </row>
    <row r="2337" spans="2:9" s="158" customFormat="1" ht="10.5" customHeight="1">
      <c r="B2337" s="163"/>
      <c r="C2337" s="181" t="s">
        <v>2481</v>
      </c>
      <c r="D2337" s="181"/>
      <c r="E2337" s="164">
        <v>49</v>
      </c>
      <c r="F2337" s="165">
        <v>101</v>
      </c>
      <c r="G2337" s="165">
        <v>47</v>
      </c>
      <c r="H2337" s="165">
        <v>54</v>
      </c>
      <c r="I2337" s="162"/>
    </row>
    <row r="2338" spans="2:9" s="158" customFormat="1" ht="10.5" customHeight="1">
      <c r="B2338" s="163"/>
      <c r="C2338" s="181" t="s">
        <v>2482</v>
      </c>
      <c r="D2338" s="181"/>
      <c r="E2338" s="164">
        <v>95</v>
      </c>
      <c r="F2338" s="165">
        <v>241</v>
      </c>
      <c r="G2338" s="165">
        <v>123</v>
      </c>
      <c r="H2338" s="165">
        <v>118</v>
      </c>
      <c r="I2338" s="162"/>
    </row>
    <row r="2339" spans="2:9" s="158" customFormat="1" ht="10.5" customHeight="1">
      <c r="B2339" s="163"/>
      <c r="C2339" s="181" t="s">
        <v>2483</v>
      </c>
      <c r="D2339" s="181"/>
      <c r="E2339" s="164">
        <v>36</v>
      </c>
      <c r="F2339" s="165">
        <v>137</v>
      </c>
      <c r="G2339" s="165">
        <v>44</v>
      </c>
      <c r="H2339" s="165">
        <v>93</v>
      </c>
      <c r="I2339" s="162"/>
    </row>
    <row r="2340" spans="2:9" s="158" customFormat="1" ht="10.5" customHeight="1">
      <c r="B2340" s="163"/>
      <c r="C2340" s="181" t="s">
        <v>2484</v>
      </c>
      <c r="D2340" s="181"/>
      <c r="E2340" s="164">
        <v>100</v>
      </c>
      <c r="F2340" s="165">
        <v>223</v>
      </c>
      <c r="G2340" s="165">
        <v>107</v>
      </c>
      <c r="H2340" s="165">
        <v>116</v>
      </c>
      <c r="I2340" s="162"/>
    </row>
    <row r="2341" spans="2:9" s="158" customFormat="1" ht="10.5" customHeight="1">
      <c r="B2341" s="163"/>
      <c r="C2341" s="181" t="s">
        <v>2485</v>
      </c>
      <c r="D2341" s="181"/>
      <c r="E2341" s="164">
        <v>45</v>
      </c>
      <c r="F2341" s="165">
        <v>98</v>
      </c>
      <c r="G2341" s="165">
        <v>49</v>
      </c>
      <c r="H2341" s="165">
        <v>49</v>
      </c>
      <c r="I2341" s="162"/>
    </row>
    <row r="2342" spans="2:9" s="158" customFormat="1" ht="10.5" customHeight="1">
      <c r="B2342" s="163"/>
      <c r="C2342" s="181" t="s">
        <v>2486</v>
      </c>
      <c r="D2342" s="181"/>
      <c r="E2342" s="164">
        <v>208</v>
      </c>
      <c r="F2342" s="165">
        <v>453</v>
      </c>
      <c r="G2342" s="165">
        <v>224</v>
      </c>
      <c r="H2342" s="165">
        <v>229</v>
      </c>
      <c r="I2342" s="162"/>
    </row>
    <row r="2343" spans="2:9" s="158" customFormat="1" ht="10.5" customHeight="1">
      <c r="B2343" s="163"/>
      <c r="C2343" s="181" t="s">
        <v>2487</v>
      </c>
      <c r="D2343" s="181"/>
      <c r="E2343" s="164">
        <v>231</v>
      </c>
      <c r="F2343" s="165">
        <v>421</v>
      </c>
      <c r="G2343" s="165">
        <v>200</v>
      </c>
      <c r="H2343" s="165">
        <v>221</v>
      </c>
      <c r="I2343" s="162"/>
    </row>
    <row r="2344" spans="2:9" s="158" customFormat="1" ht="10.5" customHeight="1">
      <c r="B2344" s="163"/>
      <c r="C2344" s="181" t="s">
        <v>2488</v>
      </c>
      <c r="D2344" s="181"/>
      <c r="E2344" s="164">
        <v>120</v>
      </c>
      <c r="F2344" s="165">
        <v>203</v>
      </c>
      <c r="G2344" s="165">
        <v>142</v>
      </c>
      <c r="H2344" s="165">
        <v>61</v>
      </c>
      <c r="I2344" s="162"/>
    </row>
    <row r="2345" spans="2:9" s="158" customFormat="1" ht="10.5" customHeight="1">
      <c r="B2345" s="163"/>
      <c r="C2345" s="181" t="s">
        <v>2489</v>
      </c>
      <c r="D2345" s="181"/>
      <c r="E2345" s="164">
        <v>800</v>
      </c>
      <c r="F2345" s="165">
        <v>1841</v>
      </c>
      <c r="G2345" s="165">
        <v>867</v>
      </c>
      <c r="H2345" s="165">
        <v>974</v>
      </c>
      <c r="I2345" s="162"/>
    </row>
    <row r="2346" spans="2:9" s="158" customFormat="1" ht="10.5" customHeight="1">
      <c r="B2346" s="163"/>
      <c r="C2346" s="181" t="s">
        <v>2490</v>
      </c>
      <c r="D2346" s="181"/>
      <c r="E2346" s="164">
        <v>237</v>
      </c>
      <c r="F2346" s="165">
        <v>674</v>
      </c>
      <c r="G2346" s="165">
        <v>322</v>
      </c>
      <c r="H2346" s="165">
        <v>352</v>
      </c>
      <c r="I2346" s="162"/>
    </row>
    <row r="2347" spans="2:9" s="158" customFormat="1" ht="10.5" customHeight="1">
      <c r="B2347" s="163"/>
      <c r="C2347" s="181"/>
      <c r="D2347" s="181"/>
      <c r="E2347" s="164"/>
      <c r="F2347" s="165"/>
      <c r="G2347" s="165"/>
      <c r="H2347" s="165"/>
      <c r="I2347" s="162"/>
    </row>
    <row r="2348" spans="2:9" s="158" customFormat="1" ht="10.5" customHeight="1">
      <c r="B2348" s="169"/>
      <c r="C2348" s="182"/>
      <c r="D2348" s="182"/>
      <c r="E2348" s="170"/>
      <c r="F2348" s="171"/>
      <c r="G2348" s="171"/>
      <c r="H2348" s="171"/>
      <c r="I2348" s="162"/>
    </row>
    <row r="2349" spans="2:9" s="158" customFormat="1" ht="10.5" customHeight="1">
      <c r="B2349" s="163"/>
      <c r="C2349" s="181" t="s">
        <v>2491</v>
      </c>
      <c r="D2349" s="181"/>
      <c r="E2349" s="166">
        <f>SUM(E2350:E2364)</f>
        <v>1615</v>
      </c>
      <c r="F2349" s="167">
        <f>SUM(F2350:F2364)</f>
        <v>3294</v>
      </c>
      <c r="G2349" s="167">
        <f>SUM(G2350:G2364)</f>
        <v>1614</v>
      </c>
      <c r="H2349" s="167">
        <f>SUM(H2350:H2364)</f>
        <v>1680</v>
      </c>
      <c r="I2349" s="162"/>
    </row>
    <row r="2350" spans="2:9" s="158" customFormat="1" ht="10.5" customHeight="1">
      <c r="B2350" s="163"/>
      <c r="C2350" s="181" t="s">
        <v>2492</v>
      </c>
      <c r="D2350" s="181"/>
      <c r="E2350" s="164">
        <v>55</v>
      </c>
      <c r="F2350" s="165">
        <v>81</v>
      </c>
      <c r="G2350" s="165">
        <v>53</v>
      </c>
      <c r="H2350" s="165">
        <v>28</v>
      </c>
      <c r="I2350" s="162"/>
    </row>
    <row r="2351" spans="2:9" s="158" customFormat="1" ht="10.5" customHeight="1">
      <c r="B2351" s="163"/>
      <c r="C2351" s="181" t="s">
        <v>2493</v>
      </c>
      <c r="D2351" s="181"/>
      <c r="E2351" s="164">
        <v>49</v>
      </c>
      <c r="F2351" s="165">
        <v>94</v>
      </c>
      <c r="G2351" s="165">
        <v>51</v>
      </c>
      <c r="H2351" s="165">
        <v>43</v>
      </c>
      <c r="I2351" s="162"/>
    </row>
    <row r="2352" spans="2:9" s="158" customFormat="1" ht="10.5" customHeight="1">
      <c r="B2352" s="163"/>
      <c r="C2352" s="181" t="s">
        <v>2494</v>
      </c>
      <c r="D2352" s="181"/>
      <c r="E2352" s="164">
        <v>43</v>
      </c>
      <c r="F2352" s="165">
        <v>87</v>
      </c>
      <c r="G2352" s="165">
        <v>49</v>
      </c>
      <c r="H2352" s="165">
        <v>38</v>
      </c>
      <c r="I2352" s="162"/>
    </row>
    <row r="2353" spans="2:9" s="158" customFormat="1" ht="10.5" customHeight="1">
      <c r="B2353" s="163"/>
      <c r="C2353" s="181" t="s">
        <v>2495</v>
      </c>
      <c r="D2353" s="181"/>
      <c r="E2353" s="164">
        <v>15</v>
      </c>
      <c r="F2353" s="165">
        <v>31</v>
      </c>
      <c r="G2353" s="165">
        <v>15</v>
      </c>
      <c r="H2353" s="165">
        <v>16</v>
      </c>
      <c r="I2353" s="162"/>
    </row>
    <row r="2354" spans="2:9" s="158" customFormat="1" ht="10.5" customHeight="1">
      <c r="B2354" s="163"/>
      <c r="C2354" s="181" t="s">
        <v>2496</v>
      </c>
      <c r="D2354" s="181"/>
      <c r="E2354" s="164">
        <v>17</v>
      </c>
      <c r="F2354" s="165">
        <v>36</v>
      </c>
      <c r="G2354" s="165">
        <v>17</v>
      </c>
      <c r="H2354" s="165">
        <v>19</v>
      </c>
      <c r="I2354" s="162"/>
    </row>
    <row r="2355" spans="2:9" s="158" customFormat="1" ht="10.5" customHeight="1">
      <c r="B2355" s="163"/>
      <c r="C2355" s="181" t="s">
        <v>2497</v>
      </c>
      <c r="D2355" s="181"/>
      <c r="E2355" s="164">
        <v>14</v>
      </c>
      <c r="F2355" s="165">
        <v>37</v>
      </c>
      <c r="G2355" s="165">
        <v>16</v>
      </c>
      <c r="H2355" s="165">
        <v>21</v>
      </c>
      <c r="I2355" s="162"/>
    </row>
    <row r="2356" spans="2:9" s="158" customFormat="1" ht="10.5" customHeight="1">
      <c r="B2356" s="163"/>
      <c r="C2356" s="181" t="s">
        <v>2498</v>
      </c>
      <c r="D2356" s="181"/>
      <c r="E2356" s="164">
        <v>151</v>
      </c>
      <c r="F2356" s="165">
        <v>287</v>
      </c>
      <c r="G2356" s="165">
        <v>139</v>
      </c>
      <c r="H2356" s="165">
        <v>148</v>
      </c>
      <c r="I2356" s="162"/>
    </row>
    <row r="2357" spans="2:9" s="158" customFormat="1" ht="10.5" customHeight="1">
      <c r="B2357" s="163"/>
      <c r="C2357" s="181" t="s">
        <v>2499</v>
      </c>
      <c r="D2357" s="181"/>
      <c r="E2357" s="164">
        <v>213</v>
      </c>
      <c r="F2357" s="165">
        <v>420</v>
      </c>
      <c r="G2357" s="165">
        <v>219</v>
      </c>
      <c r="H2357" s="165">
        <v>201</v>
      </c>
      <c r="I2357" s="162"/>
    </row>
    <row r="2358" spans="2:9" s="158" customFormat="1" ht="10.5" customHeight="1">
      <c r="B2358" s="163"/>
      <c r="C2358" s="181" t="s">
        <v>2500</v>
      </c>
      <c r="D2358" s="181"/>
      <c r="E2358" s="164">
        <v>8</v>
      </c>
      <c r="F2358" s="165">
        <v>22</v>
      </c>
      <c r="G2358" s="165">
        <v>11</v>
      </c>
      <c r="H2358" s="165">
        <v>11</v>
      </c>
      <c r="I2358" s="162"/>
    </row>
    <row r="2359" spans="2:9" s="158" customFormat="1" ht="10.5" customHeight="1">
      <c r="B2359" s="163"/>
      <c r="C2359" s="181" t="s">
        <v>2501</v>
      </c>
      <c r="D2359" s="181"/>
      <c r="E2359" s="164">
        <v>5</v>
      </c>
      <c r="F2359" s="165">
        <v>8</v>
      </c>
      <c r="G2359" s="165">
        <v>5</v>
      </c>
      <c r="H2359" s="165">
        <v>3</v>
      </c>
      <c r="I2359" s="162"/>
    </row>
    <row r="2360" spans="2:9" s="158" customFormat="1" ht="10.5" customHeight="1">
      <c r="B2360" s="163"/>
      <c r="C2360" s="181" t="s">
        <v>2502</v>
      </c>
      <c r="D2360" s="181"/>
      <c r="E2360" s="164"/>
      <c r="F2360" s="165"/>
      <c r="G2360" s="165"/>
      <c r="H2360" s="165"/>
      <c r="I2360" s="162"/>
    </row>
    <row r="2361" spans="2:9" s="158" customFormat="1" ht="10.5" customHeight="1">
      <c r="B2361" s="163"/>
      <c r="C2361" s="181" t="s">
        <v>2503</v>
      </c>
      <c r="D2361" s="181"/>
      <c r="E2361" s="164">
        <v>355</v>
      </c>
      <c r="F2361" s="165">
        <v>703</v>
      </c>
      <c r="G2361" s="165">
        <v>329</v>
      </c>
      <c r="H2361" s="165">
        <v>374</v>
      </c>
      <c r="I2361" s="162"/>
    </row>
    <row r="2362" spans="2:9" s="158" customFormat="1" ht="10.5" customHeight="1">
      <c r="B2362" s="163"/>
      <c r="C2362" s="181" t="s">
        <v>2504</v>
      </c>
      <c r="D2362" s="181"/>
      <c r="E2362" s="164">
        <v>269</v>
      </c>
      <c r="F2362" s="165">
        <v>493</v>
      </c>
      <c r="G2362" s="165">
        <v>245</v>
      </c>
      <c r="H2362" s="165">
        <v>248</v>
      </c>
      <c r="I2362" s="162"/>
    </row>
    <row r="2363" spans="2:9" s="158" customFormat="1" ht="10.5" customHeight="1">
      <c r="B2363" s="163"/>
      <c r="C2363" s="181" t="s">
        <v>2505</v>
      </c>
      <c r="D2363" s="181"/>
      <c r="E2363" s="164">
        <v>258</v>
      </c>
      <c r="F2363" s="165">
        <v>515</v>
      </c>
      <c r="G2363" s="165">
        <v>241</v>
      </c>
      <c r="H2363" s="165">
        <v>274</v>
      </c>
      <c r="I2363" s="162"/>
    </row>
    <row r="2364" spans="2:9" s="158" customFormat="1" ht="10.5" customHeight="1">
      <c r="B2364" s="163"/>
      <c r="C2364" s="181" t="s">
        <v>2506</v>
      </c>
      <c r="D2364" s="181"/>
      <c r="E2364" s="164">
        <v>163</v>
      </c>
      <c r="F2364" s="165">
        <v>480</v>
      </c>
      <c r="G2364" s="165">
        <v>224</v>
      </c>
      <c r="H2364" s="165">
        <v>256</v>
      </c>
      <c r="I2364" s="162"/>
    </row>
    <row r="2365" spans="2:9" s="158" customFormat="1" ht="10.5" customHeight="1">
      <c r="B2365" s="163"/>
      <c r="C2365" s="181"/>
      <c r="D2365" s="181"/>
      <c r="E2365" s="166"/>
      <c r="F2365" s="167"/>
      <c r="G2365" s="167"/>
      <c r="H2365" s="167"/>
      <c r="I2365" s="162"/>
    </row>
    <row r="2366" spans="2:9" s="158" customFormat="1" ht="10.5" customHeight="1">
      <c r="B2366" s="163"/>
      <c r="C2366" s="181" t="s">
        <v>2507</v>
      </c>
      <c r="D2366" s="181"/>
      <c r="E2366" s="166">
        <f>SUM(E2367:E2377)</f>
        <v>1083</v>
      </c>
      <c r="F2366" s="167">
        <f>SUM(F2367:F2377)</f>
        <v>2279</v>
      </c>
      <c r="G2366" s="167">
        <f>SUM(G2367:G2377)</f>
        <v>1161</v>
      </c>
      <c r="H2366" s="167">
        <f>SUM(H2367:H2377)</f>
        <v>1118</v>
      </c>
      <c r="I2366" s="162"/>
    </row>
    <row r="2367" spans="2:9" s="158" customFormat="1" ht="10.5" customHeight="1">
      <c r="B2367" s="163"/>
      <c r="C2367" s="181" t="s">
        <v>2508</v>
      </c>
      <c r="D2367" s="181"/>
      <c r="E2367" s="164">
        <v>180</v>
      </c>
      <c r="F2367" s="165">
        <v>419</v>
      </c>
      <c r="G2367" s="165">
        <v>216</v>
      </c>
      <c r="H2367" s="165">
        <v>203</v>
      </c>
      <c r="I2367" s="162"/>
    </row>
    <row r="2368" spans="2:9" s="158" customFormat="1" ht="10.5" customHeight="1">
      <c r="B2368" s="163"/>
      <c r="C2368" s="181" t="s">
        <v>2509</v>
      </c>
      <c r="D2368" s="181"/>
      <c r="E2368" s="164">
        <v>114</v>
      </c>
      <c r="F2368" s="165">
        <v>201</v>
      </c>
      <c r="G2368" s="165">
        <v>100</v>
      </c>
      <c r="H2368" s="165">
        <v>101</v>
      </c>
      <c r="I2368" s="162"/>
    </row>
    <row r="2369" spans="2:9" s="158" customFormat="1" ht="10.5" customHeight="1">
      <c r="B2369" s="163"/>
      <c r="C2369" s="181" t="s">
        <v>2510</v>
      </c>
      <c r="D2369" s="181"/>
      <c r="E2369" s="164">
        <v>64</v>
      </c>
      <c r="F2369" s="165">
        <v>101</v>
      </c>
      <c r="G2369" s="165">
        <v>54</v>
      </c>
      <c r="H2369" s="165">
        <v>47</v>
      </c>
      <c r="I2369" s="162"/>
    </row>
    <row r="2370" spans="2:9" s="158" customFormat="1" ht="10.5" customHeight="1">
      <c r="B2370" s="163"/>
      <c r="C2370" s="181" t="s">
        <v>2511</v>
      </c>
      <c r="D2370" s="181"/>
      <c r="E2370" s="164">
        <v>6</v>
      </c>
      <c r="F2370" s="165">
        <v>12</v>
      </c>
      <c r="G2370" s="165">
        <v>6</v>
      </c>
      <c r="H2370" s="165">
        <v>6</v>
      </c>
      <c r="I2370" s="162"/>
    </row>
    <row r="2371" spans="2:9" s="158" customFormat="1" ht="10.5" customHeight="1">
      <c r="B2371" s="163"/>
      <c r="C2371" s="181" t="s">
        <v>2512</v>
      </c>
      <c r="D2371" s="181"/>
      <c r="E2371" s="164">
        <v>276</v>
      </c>
      <c r="F2371" s="165">
        <v>557</v>
      </c>
      <c r="G2371" s="165">
        <v>282</v>
      </c>
      <c r="H2371" s="165">
        <v>275</v>
      </c>
      <c r="I2371" s="162"/>
    </row>
    <row r="2372" spans="2:9" s="158" customFormat="1" ht="10.5" customHeight="1">
      <c r="B2372" s="163"/>
      <c r="C2372" s="181" t="s">
        <v>2513</v>
      </c>
      <c r="D2372" s="181"/>
      <c r="E2372" s="164">
        <v>55</v>
      </c>
      <c r="F2372" s="165">
        <v>98</v>
      </c>
      <c r="G2372" s="165">
        <v>51</v>
      </c>
      <c r="H2372" s="165">
        <v>47</v>
      </c>
      <c r="I2372" s="162"/>
    </row>
    <row r="2373" spans="2:9" s="158" customFormat="1" ht="10.5" customHeight="1">
      <c r="B2373" s="163"/>
      <c r="C2373" s="181" t="s">
        <v>2514</v>
      </c>
      <c r="D2373" s="181"/>
      <c r="E2373" s="164">
        <v>134</v>
      </c>
      <c r="F2373" s="165">
        <v>326</v>
      </c>
      <c r="G2373" s="165">
        <v>160</v>
      </c>
      <c r="H2373" s="165">
        <v>166</v>
      </c>
      <c r="I2373" s="162"/>
    </row>
    <row r="2374" spans="2:9" s="158" customFormat="1" ht="10.5" customHeight="1">
      <c r="B2374" s="163"/>
      <c r="C2374" s="181" t="s">
        <v>2515</v>
      </c>
      <c r="D2374" s="181"/>
      <c r="E2374" s="164">
        <v>138</v>
      </c>
      <c r="F2374" s="165">
        <v>288</v>
      </c>
      <c r="G2374" s="165">
        <v>153</v>
      </c>
      <c r="H2374" s="165">
        <v>135</v>
      </c>
      <c r="I2374" s="162"/>
    </row>
    <row r="2375" spans="2:9" s="158" customFormat="1" ht="10.5" customHeight="1">
      <c r="B2375" s="163"/>
      <c r="C2375" s="181" t="s">
        <v>2516</v>
      </c>
      <c r="D2375" s="181"/>
      <c r="E2375" s="164"/>
      <c r="F2375" s="165"/>
      <c r="G2375" s="165"/>
      <c r="H2375" s="165"/>
      <c r="I2375" s="162"/>
    </row>
    <row r="2376" spans="2:9" s="158" customFormat="1" ht="10.5" customHeight="1">
      <c r="B2376" s="163"/>
      <c r="C2376" s="181" t="s">
        <v>2517</v>
      </c>
      <c r="D2376" s="181"/>
      <c r="E2376" s="164">
        <v>19</v>
      </c>
      <c r="F2376" s="165">
        <v>38</v>
      </c>
      <c r="G2376" s="165">
        <v>17</v>
      </c>
      <c r="H2376" s="165">
        <v>21</v>
      </c>
      <c r="I2376" s="162"/>
    </row>
    <row r="2377" spans="2:9" s="158" customFormat="1" ht="10.5" customHeight="1">
      <c r="B2377" s="163"/>
      <c r="C2377" s="181" t="s">
        <v>2518</v>
      </c>
      <c r="D2377" s="181"/>
      <c r="E2377" s="164">
        <v>97</v>
      </c>
      <c r="F2377" s="165">
        <v>239</v>
      </c>
      <c r="G2377" s="165">
        <v>122</v>
      </c>
      <c r="H2377" s="165">
        <v>117</v>
      </c>
      <c r="I2377" s="162"/>
    </row>
    <row r="2378" spans="2:9" s="158" customFormat="1" ht="10.5" customHeight="1">
      <c r="B2378" s="163"/>
      <c r="C2378" s="181"/>
      <c r="D2378" s="181"/>
      <c r="E2378" s="166"/>
      <c r="F2378" s="167"/>
      <c r="G2378" s="167"/>
      <c r="H2378" s="167"/>
      <c r="I2378" s="162"/>
    </row>
    <row r="2379" spans="2:9" s="158" customFormat="1" ht="10.5" customHeight="1">
      <c r="B2379" s="163"/>
      <c r="C2379" s="181" t="s">
        <v>2519</v>
      </c>
      <c r="D2379" s="181"/>
      <c r="E2379" s="166">
        <f>SUM(E2380:E2387)</f>
        <v>156</v>
      </c>
      <c r="F2379" s="167">
        <f>SUM(F2380:F2387)</f>
        <v>336</v>
      </c>
      <c r="G2379" s="167">
        <f>SUM(G2380:G2387)</f>
        <v>167</v>
      </c>
      <c r="H2379" s="167">
        <f>SUM(H2380:H2387)</f>
        <v>169</v>
      </c>
      <c r="I2379" s="162"/>
    </row>
    <row r="2380" spans="2:9" s="158" customFormat="1" ht="10.5" customHeight="1">
      <c r="B2380" s="163"/>
      <c r="C2380" s="181" t="s">
        <v>2520</v>
      </c>
      <c r="D2380" s="181"/>
      <c r="E2380" s="164">
        <v>8</v>
      </c>
      <c r="F2380" s="165">
        <v>18</v>
      </c>
      <c r="G2380" s="165">
        <v>10</v>
      </c>
      <c r="H2380" s="165">
        <v>8</v>
      </c>
      <c r="I2380" s="162"/>
    </row>
    <row r="2381" spans="2:9" s="158" customFormat="1" ht="10.5" customHeight="1">
      <c r="B2381" s="163"/>
      <c r="C2381" s="181" t="s">
        <v>2521</v>
      </c>
      <c r="D2381" s="181"/>
      <c r="E2381" s="164">
        <v>30</v>
      </c>
      <c r="F2381" s="165">
        <v>68</v>
      </c>
      <c r="G2381" s="165">
        <v>32</v>
      </c>
      <c r="H2381" s="165">
        <v>36</v>
      </c>
      <c r="I2381" s="162"/>
    </row>
    <row r="2382" spans="2:9" s="158" customFormat="1" ht="10.5" customHeight="1">
      <c r="B2382" s="163"/>
      <c r="C2382" s="181" t="s">
        <v>2522</v>
      </c>
      <c r="D2382" s="181"/>
      <c r="E2382" s="164"/>
      <c r="F2382" s="165"/>
      <c r="G2382" s="165"/>
      <c r="H2382" s="165"/>
      <c r="I2382" s="162"/>
    </row>
    <row r="2383" spans="2:9" s="158" customFormat="1" ht="10.5" customHeight="1">
      <c r="B2383" s="163"/>
      <c r="C2383" s="181" t="s">
        <v>2523</v>
      </c>
      <c r="D2383" s="181"/>
      <c r="E2383" s="164">
        <v>41</v>
      </c>
      <c r="F2383" s="165">
        <v>83</v>
      </c>
      <c r="G2383" s="165">
        <v>44</v>
      </c>
      <c r="H2383" s="165">
        <v>39</v>
      </c>
      <c r="I2383" s="162"/>
    </row>
    <row r="2384" spans="2:9" s="158" customFormat="1" ht="10.5" customHeight="1">
      <c r="B2384" s="163"/>
      <c r="C2384" s="181" t="s">
        <v>2524</v>
      </c>
      <c r="D2384" s="181"/>
      <c r="E2384" s="164">
        <v>28</v>
      </c>
      <c r="F2384" s="165">
        <v>60</v>
      </c>
      <c r="G2384" s="165">
        <v>25</v>
      </c>
      <c r="H2384" s="165">
        <v>35</v>
      </c>
      <c r="I2384" s="162"/>
    </row>
    <row r="2385" spans="2:9" s="158" customFormat="1" ht="10.5" customHeight="1">
      <c r="B2385" s="163"/>
      <c r="C2385" s="181" t="s">
        <v>2525</v>
      </c>
      <c r="D2385" s="181"/>
      <c r="E2385" s="164">
        <v>5</v>
      </c>
      <c r="F2385" s="165">
        <v>10</v>
      </c>
      <c r="G2385" s="165">
        <v>8</v>
      </c>
      <c r="H2385" s="165">
        <v>2</v>
      </c>
      <c r="I2385" s="162"/>
    </row>
    <row r="2386" spans="2:9" s="158" customFormat="1" ht="10.5" customHeight="1">
      <c r="B2386" s="163"/>
      <c r="C2386" s="181" t="s">
        <v>2526</v>
      </c>
      <c r="D2386" s="181"/>
      <c r="E2386" s="164">
        <v>38</v>
      </c>
      <c r="F2386" s="165">
        <v>85</v>
      </c>
      <c r="G2386" s="165">
        <v>42</v>
      </c>
      <c r="H2386" s="165">
        <v>43</v>
      </c>
      <c r="I2386" s="162"/>
    </row>
    <row r="2387" spans="2:9" s="158" customFormat="1" ht="10.5" customHeight="1">
      <c r="B2387" s="163"/>
      <c r="C2387" s="181" t="s">
        <v>2527</v>
      </c>
      <c r="D2387" s="181"/>
      <c r="E2387" s="164">
        <v>6</v>
      </c>
      <c r="F2387" s="165">
        <v>12</v>
      </c>
      <c r="G2387" s="165">
        <v>6</v>
      </c>
      <c r="H2387" s="165">
        <v>6</v>
      </c>
      <c r="I2387" s="162"/>
    </row>
    <row r="2388" spans="2:9" s="158" customFormat="1" ht="10.5" customHeight="1">
      <c r="B2388" s="163"/>
      <c r="C2388" s="181"/>
      <c r="D2388" s="181"/>
      <c r="E2388" s="166"/>
      <c r="F2388" s="167"/>
      <c r="G2388" s="167"/>
      <c r="H2388" s="167"/>
      <c r="I2388" s="162"/>
    </row>
    <row r="2389" spans="2:9" s="158" customFormat="1" ht="10.5" customHeight="1">
      <c r="B2389" s="163"/>
      <c r="C2389" s="181" t="s">
        <v>2528</v>
      </c>
      <c r="D2389" s="181"/>
      <c r="E2389" s="166">
        <f>SUM(E2390:E2427)</f>
        <v>626</v>
      </c>
      <c r="F2389" s="167">
        <f>SUM(F2390:F2427)</f>
        <v>1571</v>
      </c>
      <c r="G2389" s="167">
        <f>SUM(G2390:G2427)</f>
        <v>818</v>
      </c>
      <c r="H2389" s="167">
        <f>SUM(H2390:H2427)</f>
        <v>753</v>
      </c>
      <c r="I2389" s="162"/>
    </row>
    <row r="2390" spans="2:9" s="158" customFormat="1" ht="10.5" customHeight="1">
      <c r="B2390" s="163"/>
      <c r="C2390" s="181" t="s">
        <v>2529</v>
      </c>
      <c r="D2390" s="181"/>
      <c r="E2390" s="164">
        <v>15</v>
      </c>
      <c r="F2390" s="165">
        <v>50</v>
      </c>
      <c r="G2390" s="165">
        <v>28</v>
      </c>
      <c r="H2390" s="165">
        <v>22</v>
      </c>
      <c r="I2390" s="162"/>
    </row>
    <row r="2391" spans="2:9" s="158" customFormat="1" ht="10.5" customHeight="1">
      <c r="B2391" s="163"/>
      <c r="C2391" s="181" t="s">
        <v>2530</v>
      </c>
      <c r="D2391" s="181"/>
      <c r="E2391" s="164">
        <v>10</v>
      </c>
      <c r="F2391" s="165">
        <v>24</v>
      </c>
      <c r="G2391" s="165">
        <v>13</v>
      </c>
      <c r="H2391" s="165">
        <v>11</v>
      </c>
      <c r="I2391" s="162"/>
    </row>
    <row r="2392" spans="2:9" s="158" customFormat="1" ht="10.5" customHeight="1">
      <c r="B2392" s="163"/>
      <c r="C2392" s="181" t="s">
        <v>2531</v>
      </c>
      <c r="D2392" s="181"/>
      <c r="E2392" s="164">
        <v>9</v>
      </c>
      <c r="F2392" s="165">
        <v>20</v>
      </c>
      <c r="G2392" s="165">
        <v>10</v>
      </c>
      <c r="H2392" s="165">
        <v>10</v>
      </c>
      <c r="I2392" s="162"/>
    </row>
    <row r="2393" spans="2:9" s="158" customFormat="1" ht="10.5" customHeight="1">
      <c r="B2393" s="163"/>
      <c r="C2393" s="181" t="s">
        <v>2532</v>
      </c>
      <c r="D2393" s="181"/>
      <c r="E2393" s="164">
        <v>45</v>
      </c>
      <c r="F2393" s="165">
        <v>125</v>
      </c>
      <c r="G2393" s="165">
        <v>59</v>
      </c>
      <c r="H2393" s="165">
        <v>66</v>
      </c>
      <c r="I2393" s="162"/>
    </row>
    <row r="2394" spans="2:9" s="158" customFormat="1" ht="10.5" customHeight="1">
      <c r="B2394" s="163"/>
      <c r="C2394" s="181" t="s">
        <v>2533</v>
      </c>
      <c r="D2394" s="181"/>
      <c r="E2394" s="164">
        <v>23</v>
      </c>
      <c r="F2394" s="165">
        <v>56</v>
      </c>
      <c r="G2394" s="165">
        <v>28</v>
      </c>
      <c r="H2394" s="165">
        <v>28</v>
      </c>
      <c r="I2394" s="162"/>
    </row>
    <row r="2395" spans="2:9" s="158" customFormat="1" ht="10.5" customHeight="1">
      <c r="B2395" s="163"/>
      <c r="C2395" s="181" t="s">
        <v>2534</v>
      </c>
      <c r="D2395" s="181"/>
      <c r="E2395" s="164">
        <v>11</v>
      </c>
      <c r="F2395" s="165">
        <v>27</v>
      </c>
      <c r="G2395" s="165">
        <v>14</v>
      </c>
      <c r="H2395" s="165">
        <v>13</v>
      </c>
      <c r="I2395" s="162"/>
    </row>
    <row r="2396" spans="2:9" s="158" customFormat="1" ht="10.5" customHeight="1">
      <c r="B2396" s="163"/>
      <c r="C2396" s="181" t="s">
        <v>2535</v>
      </c>
      <c r="D2396" s="181"/>
      <c r="E2396" s="164">
        <v>6</v>
      </c>
      <c r="F2396" s="165">
        <v>22</v>
      </c>
      <c r="G2396" s="165">
        <v>7</v>
      </c>
      <c r="H2396" s="165">
        <v>15</v>
      </c>
      <c r="I2396" s="162"/>
    </row>
    <row r="2397" spans="2:9" s="158" customFormat="1" ht="10.5" customHeight="1">
      <c r="B2397" s="163"/>
      <c r="C2397" s="181" t="s">
        <v>2536</v>
      </c>
      <c r="D2397" s="181"/>
      <c r="E2397" s="164">
        <v>41</v>
      </c>
      <c r="F2397" s="165">
        <v>108</v>
      </c>
      <c r="G2397" s="165">
        <v>56</v>
      </c>
      <c r="H2397" s="165">
        <v>52</v>
      </c>
      <c r="I2397" s="162"/>
    </row>
    <row r="2398" spans="2:9" s="158" customFormat="1" ht="10.5" customHeight="1">
      <c r="B2398" s="163"/>
      <c r="C2398" s="181" t="s">
        <v>2537</v>
      </c>
      <c r="D2398" s="181"/>
      <c r="E2398" s="164">
        <v>24</v>
      </c>
      <c r="F2398" s="165">
        <v>53</v>
      </c>
      <c r="G2398" s="165">
        <v>26</v>
      </c>
      <c r="H2398" s="165">
        <v>27</v>
      </c>
      <c r="I2398" s="162"/>
    </row>
    <row r="2399" spans="2:9" s="158" customFormat="1" ht="10.5" customHeight="1">
      <c r="B2399" s="163"/>
      <c r="C2399" s="181" t="s">
        <v>2538</v>
      </c>
      <c r="D2399" s="181"/>
      <c r="E2399" s="164">
        <v>23</v>
      </c>
      <c r="F2399" s="165">
        <v>58</v>
      </c>
      <c r="G2399" s="165">
        <v>27</v>
      </c>
      <c r="H2399" s="165">
        <v>31</v>
      </c>
      <c r="I2399" s="162"/>
    </row>
    <row r="2400" spans="2:9" s="158" customFormat="1" ht="10.5" customHeight="1">
      <c r="B2400" s="163"/>
      <c r="C2400" s="181" t="s">
        <v>2539</v>
      </c>
      <c r="D2400" s="181"/>
      <c r="E2400" s="164">
        <v>13</v>
      </c>
      <c r="F2400" s="165">
        <v>34</v>
      </c>
      <c r="G2400" s="165">
        <v>16</v>
      </c>
      <c r="H2400" s="165">
        <v>18</v>
      </c>
      <c r="I2400" s="162"/>
    </row>
    <row r="2401" spans="2:9" s="158" customFormat="1" ht="10.5" customHeight="1">
      <c r="B2401" s="163"/>
      <c r="C2401" s="181" t="s">
        <v>2540</v>
      </c>
      <c r="D2401" s="181"/>
      <c r="E2401" s="164">
        <v>3</v>
      </c>
      <c r="F2401" s="165">
        <v>6</v>
      </c>
      <c r="G2401" s="165">
        <v>2</v>
      </c>
      <c r="H2401" s="165">
        <v>4</v>
      </c>
      <c r="I2401" s="162"/>
    </row>
    <row r="2402" spans="2:9" s="158" customFormat="1" ht="10.5" customHeight="1">
      <c r="B2402" s="163"/>
      <c r="C2402" s="181" t="s">
        <v>2541</v>
      </c>
      <c r="D2402" s="181"/>
      <c r="E2402" s="164">
        <v>3</v>
      </c>
      <c r="F2402" s="165">
        <v>6</v>
      </c>
      <c r="G2402" s="165">
        <v>3</v>
      </c>
      <c r="H2402" s="165">
        <v>3</v>
      </c>
      <c r="I2402" s="162"/>
    </row>
    <row r="2403" spans="2:9" s="158" customFormat="1" ht="10.5" customHeight="1">
      <c r="B2403" s="163"/>
      <c r="C2403" s="181" t="s">
        <v>2542</v>
      </c>
      <c r="D2403" s="181"/>
      <c r="E2403" s="164">
        <v>3</v>
      </c>
      <c r="F2403" s="165">
        <v>12</v>
      </c>
      <c r="G2403" s="165">
        <v>6</v>
      </c>
      <c r="H2403" s="165">
        <v>6</v>
      </c>
      <c r="I2403" s="162"/>
    </row>
    <row r="2404" spans="2:9" s="158" customFormat="1" ht="10.5" customHeight="1">
      <c r="B2404" s="163"/>
      <c r="C2404" s="181" t="s">
        <v>2543</v>
      </c>
      <c r="D2404" s="181"/>
      <c r="E2404" s="164">
        <v>5</v>
      </c>
      <c r="F2404" s="165">
        <v>8</v>
      </c>
      <c r="G2404" s="165">
        <v>5</v>
      </c>
      <c r="H2404" s="165">
        <v>3</v>
      </c>
      <c r="I2404" s="162"/>
    </row>
    <row r="2405" spans="2:9" s="158" customFormat="1" ht="10.5" customHeight="1">
      <c r="B2405" s="163"/>
      <c r="C2405" s="181" t="s">
        <v>2544</v>
      </c>
      <c r="D2405" s="181"/>
      <c r="E2405" s="164">
        <v>5</v>
      </c>
      <c r="F2405" s="165">
        <v>17</v>
      </c>
      <c r="G2405" s="165">
        <v>8</v>
      </c>
      <c r="H2405" s="165">
        <v>9</v>
      </c>
      <c r="I2405" s="162"/>
    </row>
    <row r="2406" spans="2:9" s="158" customFormat="1" ht="10.5" customHeight="1">
      <c r="B2406" s="163"/>
      <c r="C2406" s="181" t="s">
        <v>2545</v>
      </c>
      <c r="D2406" s="181"/>
      <c r="E2406" s="164"/>
      <c r="F2406" s="165"/>
      <c r="G2406" s="165"/>
      <c r="H2406" s="165"/>
      <c r="I2406" s="162"/>
    </row>
    <row r="2407" spans="2:9" s="158" customFormat="1" ht="10.5" customHeight="1">
      <c r="B2407" s="163"/>
      <c r="C2407" s="181" t="s">
        <v>2546</v>
      </c>
      <c r="D2407" s="181"/>
      <c r="E2407" s="164">
        <v>4</v>
      </c>
      <c r="F2407" s="165">
        <v>12</v>
      </c>
      <c r="G2407" s="165">
        <v>5</v>
      </c>
      <c r="H2407" s="165">
        <v>7</v>
      </c>
      <c r="I2407" s="162"/>
    </row>
    <row r="2408" spans="2:9" s="158" customFormat="1" ht="10.5" customHeight="1">
      <c r="B2408" s="163"/>
      <c r="C2408" s="181" t="s">
        <v>2547</v>
      </c>
      <c r="D2408" s="181"/>
      <c r="E2408" s="164">
        <v>7</v>
      </c>
      <c r="F2408" s="165">
        <v>19</v>
      </c>
      <c r="G2408" s="165">
        <v>9</v>
      </c>
      <c r="H2408" s="165">
        <v>10</v>
      </c>
      <c r="I2408" s="162"/>
    </row>
    <row r="2409" spans="2:9" s="158" customFormat="1" ht="10.5" customHeight="1">
      <c r="B2409" s="163"/>
      <c r="C2409" s="181" t="s">
        <v>2548</v>
      </c>
      <c r="D2409" s="181"/>
      <c r="E2409" s="164">
        <v>3</v>
      </c>
      <c r="F2409" s="165">
        <v>7</v>
      </c>
      <c r="G2409" s="165">
        <v>4</v>
      </c>
      <c r="H2409" s="165">
        <v>3</v>
      </c>
      <c r="I2409" s="162"/>
    </row>
    <row r="2410" spans="2:9" s="158" customFormat="1" ht="10.5" customHeight="1">
      <c r="B2410" s="163"/>
      <c r="C2410" s="181" t="s">
        <v>2549</v>
      </c>
      <c r="D2410" s="181"/>
      <c r="E2410" s="164">
        <v>25</v>
      </c>
      <c r="F2410" s="165">
        <v>78</v>
      </c>
      <c r="G2410" s="165">
        <v>42</v>
      </c>
      <c r="H2410" s="165">
        <v>36</v>
      </c>
      <c r="I2410" s="162"/>
    </row>
    <row r="2411" spans="2:9" s="158" customFormat="1" ht="10.5" customHeight="1">
      <c r="B2411" s="163"/>
      <c r="C2411" s="181" t="s">
        <v>2550</v>
      </c>
      <c r="D2411" s="181"/>
      <c r="E2411" s="164">
        <v>12</v>
      </c>
      <c r="F2411" s="165">
        <v>37</v>
      </c>
      <c r="G2411" s="165">
        <v>14</v>
      </c>
      <c r="H2411" s="165">
        <v>23</v>
      </c>
      <c r="I2411" s="162"/>
    </row>
    <row r="2412" spans="2:9" s="158" customFormat="1" ht="10.5" customHeight="1">
      <c r="B2412" s="163"/>
      <c r="C2412" s="181" t="s">
        <v>2551</v>
      </c>
      <c r="D2412" s="181"/>
      <c r="E2412" s="164"/>
      <c r="F2412" s="165"/>
      <c r="G2412" s="165"/>
      <c r="H2412" s="165"/>
      <c r="I2412" s="162"/>
    </row>
    <row r="2413" spans="2:9" s="158" customFormat="1" ht="10.5" customHeight="1">
      <c r="B2413" s="163"/>
      <c r="C2413" s="181" t="s">
        <v>2552</v>
      </c>
      <c r="D2413" s="181"/>
      <c r="E2413" s="164">
        <v>63</v>
      </c>
      <c r="F2413" s="165">
        <v>170</v>
      </c>
      <c r="G2413" s="165">
        <v>91</v>
      </c>
      <c r="H2413" s="165">
        <v>79</v>
      </c>
      <c r="I2413" s="162"/>
    </row>
    <row r="2414" spans="2:9" s="158" customFormat="1" ht="10.5" customHeight="1">
      <c r="B2414" s="163"/>
      <c r="C2414" s="181" t="s">
        <v>2553</v>
      </c>
      <c r="D2414" s="181"/>
      <c r="E2414" s="164">
        <v>4</v>
      </c>
      <c r="F2414" s="165">
        <v>9</v>
      </c>
      <c r="G2414" s="165">
        <v>4</v>
      </c>
      <c r="H2414" s="165">
        <v>5</v>
      </c>
      <c r="I2414" s="162"/>
    </row>
    <row r="2415" spans="2:9" s="158" customFormat="1" ht="10.5" customHeight="1">
      <c r="B2415" s="163"/>
      <c r="C2415" s="181" t="s">
        <v>2554</v>
      </c>
      <c r="D2415" s="181"/>
      <c r="E2415" s="164">
        <v>28</v>
      </c>
      <c r="F2415" s="165">
        <v>81</v>
      </c>
      <c r="G2415" s="165">
        <v>36</v>
      </c>
      <c r="H2415" s="165">
        <v>45</v>
      </c>
      <c r="I2415" s="162"/>
    </row>
    <row r="2416" spans="2:9" s="158" customFormat="1" ht="10.5" customHeight="1">
      <c r="B2416" s="163"/>
      <c r="C2416" s="181" t="s">
        <v>2555</v>
      </c>
      <c r="D2416" s="181"/>
      <c r="E2416" s="164">
        <v>17</v>
      </c>
      <c r="F2416" s="165">
        <v>41</v>
      </c>
      <c r="G2416" s="165">
        <v>19</v>
      </c>
      <c r="H2416" s="165">
        <v>22</v>
      </c>
      <c r="I2416" s="162"/>
    </row>
    <row r="2417" spans="2:9" s="158" customFormat="1" ht="10.5" customHeight="1">
      <c r="B2417" s="163"/>
      <c r="C2417" s="181" t="s">
        <v>2556</v>
      </c>
      <c r="D2417" s="181"/>
      <c r="E2417" s="164">
        <v>8</v>
      </c>
      <c r="F2417" s="165">
        <v>24</v>
      </c>
      <c r="G2417" s="165">
        <v>11</v>
      </c>
      <c r="H2417" s="165">
        <v>13</v>
      </c>
      <c r="I2417" s="162"/>
    </row>
    <row r="2418" spans="2:9" s="158" customFormat="1" ht="10.5" customHeight="1">
      <c r="B2418" s="163"/>
      <c r="C2418" s="181" t="s">
        <v>2557</v>
      </c>
      <c r="D2418" s="181"/>
      <c r="E2418" s="164">
        <v>20</v>
      </c>
      <c r="F2418" s="165">
        <v>44</v>
      </c>
      <c r="G2418" s="165">
        <v>21</v>
      </c>
      <c r="H2418" s="165">
        <v>23</v>
      </c>
      <c r="I2418" s="162"/>
    </row>
    <row r="2419" spans="2:9" s="158" customFormat="1" ht="10.5" customHeight="1">
      <c r="B2419" s="169"/>
      <c r="C2419" s="182" t="s">
        <v>2558</v>
      </c>
      <c r="D2419" s="182"/>
      <c r="E2419" s="170">
        <v>82</v>
      </c>
      <c r="F2419" s="171">
        <v>94</v>
      </c>
      <c r="G2419" s="171">
        <v>84</v>
      </c>
      <c r="H2419" s="171">
        <v>10</v>
      </c>
      <c r="I2419" s="162"/>
    </row>
    <row r="2420" spans="2:9" s="158" customFormat="1" ht="10.5" customHeight="1">
      <c r="B2420" s="163"/>
      <c r="C2420" s="181" t="s">
        <v>2559</v>
      </c>
      <c r="D2420" s="181"/>
      <c r="E2420" s="164">
        <v>10</v>
      </c>
      <c r="F2420" s="165">
        <v>29</v>
      </c>
      <c r="G2420" s="165">
        <v>14</v>
      </c>
      <c r="H2420" s="165">
        <v>15</v>
      </c>
      <c r="I2420" s="162"/>
    </row>
    <row r="2421" spans="2:9" s="158" customFormat="1" ht="10.5" customHeight="1">
      <c r="B2421" s="163"/>
      <c r="C2421" s="181" t="s">
        <v>2560</v>
      </c>
      <c r="D2421" s="181"/>
      <c r="E2421" s="164">
        <v>61</v>
      </c>
      <c r="F2421" s="165">
        <v>188</v>
      </c>
      <c r="G2421" s="165">
        <v>98</v>
      </c>
      <c r="H2421" s="165">
        <v>90</v>
      </c>
      <c r="I2421" s="162"/>
    </row>
    <row r="2422" spans="2:9" s="158" customFormat="1" ht="10.5" customHeight="1">
      <c r="B2422" s="163"/>
      <c r="C2422" s="181" t="s">
        <v>2561</v>
      </c>
      <c r="D2422" s="181"/>
      <c r="E2422" s="164">
        <v>8</v>
      </c>
      <c r="F2422" s="165">
        <v>24</v>
      </c>
      <c r="G2422" s="165">
        <v>11</v>
      </c>
      <c r="H2422" s="165">
        <v>13</v>
      </c>
      <c r="I2422" s="162"/>
    </row>
    <row r="2423" spans="2:9" s="158" customFormat="1" ht="10.5" customHeight="1">
      <c r="B2423" s="163"/>
      <c r="C2423" s="181" t="s">
        <v>2562</v>
      </c>
      <c r="D2423" s="181"/>
      <c r="E2423" s="164"/>
      <c r="F2423" s="165"/>
      <c r="G2423" s="165"/>
      <c r="H2423" s="165"/>
      <c r="I2423" s="162"/>
    </row>
    <row r="2424" spans="2:9" s="158" customFormat="1" ht="10.5" customHeight="1">
      <c r="B2424" s="163"/>
      <c r="C2424" s="181" t="s">
        <v>2563</v>
      </c>
      <c r="D2424" s="181"/>
      <c r="E2424" s="164">
        <v>15</v>
      </c>
      <c r="F2424" s="165">
        <v>41</v>
      </c>
      <c r="G2424" s="165">
        <v>23</v>
      </c>
      <c r="H2424" s="165">
        <v>18</v>
      </c>
      <c r="I2424" s="162"/>
    </row>
    <row r="2425" spans="2:9" s="158" customFormat="1" ht="10.5" customHeight="1">
      <c r="B2425" s="163"/>
      <c r="C2425" s="181" t="s">
        <v>2564</v>
      </c>
      <c r="D2425" s="181"/>
      <c r="E2425" s="164">
        <v>7</v>
      </c>
      <c r="F2425" s="165">
        <v>18</v>
      </c>
      <c r="G2425" s="165">
        <v>8</v>
      </c>
      <c r="H2425" s="165">
        <v>10</v>
      </c>
      <c r="I2425" s="162"/>
    </row>
    <row r="2426" spans="2:9" s="158" customFormat="1" ht="10.5" customHeight="1">
      <c r="B2426" s="163"/>
      <c r="C2426" s="181" t="s">
        <v>2565</v>
      </c>
      <c r="D2426" s="181"/>
      <c r="E2426" s="164"/>
      <c r="F2426" s="165"/>
      <c r="G2426" s="165"/>
      <c r="H2426" s="165"/>
      <c r="I2426" s="162"/>
    </row>
    <row r="2427" spans="2:9" s="158" customFormat="1" ht="10.5" customHeight="1">
      <c r="B2427" s="163"/>
      <c r="C2427" s="181" t="s">
        <v>2566</v>
      </c>
      <c r="D2427" s="181"/>
      <c r="E2427" s="164">
        <v>13</v>
      </c>
      <c r="F2427" s="165">
        <v>29</v>
      </c>
      <c r="G2427" s="165">
        <v>16</v>
      </c>
      <c r="H2427" s="165">
        <v>13</v>
      </c>
      <c r="I2427" s="162"/>
    </row>
    <row r="2428" spans="2:9" s="158" customFormat="1" ht="10.5" customHeight="1">
      <c r="B2428" s="163"/>
      <c r="C2428" s="181"/>
      <c r="D2428" s="181"/>
      <c r="E2428" s="166"/>
      <c r="F2428" s="167"/>
      <c r="G2428" s="167"/>
      <c r="H2428" s="167"/>
      <c r="I2428" s="162"/>
    </row>
    <row r="2429" spans="2:9" s="158" customFormat="1" ht="10.5" customHeight="1">
      <c r="B2429" s="163"/>
      <c r="C2429" s="181" t="s">
        <v>2567</v>
      </c>
      <c r="D2429" s="181"/>
      <c r="E2429" s="166">
        <f>SUM(E2430:E2432)</f>
        <v>546</v>
      </c>
      <c r="F2429" s="167">
        <f>SUM(F2430:F2432)</f>
        <v>1085</v>
      </c>
      <c r="G2429" s="167">
        <f>SUM(G2430:G2432)</f>
        <v>558</v>
      </c>
      <c r="H2429" s="167">
        <f>SUM(H2430:H2432)</f>
        <v>527</v>
      </c>
      <c r="I2429" s="162"/>
    </row>
    <row r="2430" spans="2:9" s="158" customFormat="1" ht="10.5" customHeight="1">
      <c r="B2430" s="163"/>
      <c r="C2430" s="181" t="s">
        <v>2568</v>
      </c>
      <c r="D2430" s="181"/>
      <c r="E2430" s="164">
        <v>199</v>
      </c>
      <c r="F2430" s="165">
        <v>414</v>
      </c>
      <c r="G2430" s="165">
        <v>212</v>
      </c>
      <c r="H2430" s="165">
        <v>202</v>
      </c>
      <c r="I2430" s="162"/>
    </row>
    <row r="2431" spans="2:9" s="158" customFormat="1" ht="10.5" customHeight="1">
      <c r="B2431" s="163"/>
      <c r="C2431" s="181" t="s">
        <v>2569</v>
      </c>
      <c r="D2431" s="181"/>
      <c r="E2431" s="164">
        <v>256</v>
      </c>
      <c r="F2431" s="165">
        <v>493</v>
      </c>
      <c r="G2431" s="165">
        <v>255</v>
      </c>
      <c r="H2431" s="165">
        <v>238</v>
      </c>
      <c r="I2431" s="162"/>
    </row>
    <row r="2432" spans="2:9" s="158" customFormat="1" ht="10.5" customHeight="1">
      <c r="B2432" s="163"/>
      <c r="C2432" s="181" t="s">
        <v>2570</v>
      </c>
      <c r="D2432" s="181"/>
      <c r="E2432" s="164">
        <v>91</v>
      </c>
      <c r="F2432" s="165">
        <v>178</v>
      </c>
      <c r="G2432" s="165">
        <v>91</v>
      </c>
      <c r="H2432" s="165">
        <v>87</v>
      </c>
      <c r="I2432" s="162"/>
    </row>
    <row r="2433" spans="2:9" s="158" customFormat="1" ht="10.5" customHeight="1">
      <c r="B2433" s="163"/>
      <c r="C2433" s="181"/>
      <c r="D2433" s="181"/>
      <c r="E2433" s="166"/>
      <c r="F2433" s="167"/>
      <c r="G2433" s="167"/>
      <c r="H2433" s="167"/>
      <c r="I2433" s="162"/>
    </row>
    <row r="2434" spans="2:9" s="187" customFormat="1" ht="10.5" customHeight="1">
      <c r="B2434" s="180"/>
      <c r="C2434" s="159" t="s">
        <v>241</v>
      </c>
      <c r="D2434" s="159"/>
      <c r="E2434" s="160">
        <f>SUM(E2436,E2461,E2488,E2496,E2507,E2529,E2540,E2558,E2571,E2586,E2603,E2620,E2626,E2647,E2658,E2665,E2671,E2677,E2697,E2709)</f>
        <v>5850</v>
      </c>
      <c r="F2434" s="161">
        <f>SUM(F2436,F2461,F2488,F2496,F2507,F2529,F2540,F2558,F2571,F2586,F2603,F2620,F2626,F2647,F2658,F2665,F2671,F2677,F2697,F2709)</f>
        <v>14530</v>
      </c>
      <c r="G2434" s="161">
        <f>SUM(G2436,G2461,G2488,G2496,G2507,G2529,G2540,G2558,G2571,G2586,G2603,G2620,G2626,G2647,G2658,G2665,G2671,G2677,G2697,G2709)</f>
        <v>7087</v>
      </c>
      <c r="H2434" s="161">
        <f>SUM(H2436,H2461,H2488,H2496,H2507,H2529,H2540,H2558,H2571,H2586,H2603,H2620,H2626,H2647,H2658,H2665,H2671,H2677,H2697,H2709)</f>
        <v>7443</v>
      </c>
      <c r="I2434" s="188"/>
    </row>
    <row r="2435" spans="2:9" s="158" customFormat="1" ht="10.5" customHeight="1">
      <c r="B2435" s="163"/>
      <c r="C2435" s="181"/>
      <c r="D2435" s="181"/>
      <c r="E2435" s="166"/>
      <c r="F2435" s="167"/>
      <c r="G2435" s="167"/>
      <c r="H2435" s="167"/>
      <c r="I2435" s="162"/>
    </row>
    <row r="2436" spans="2:9" s="158" customFormat="1" ht="10.5" customHeight="1">
      <c r="B2436" s="163"/>
      <c r="C2436" s="181" t="s">
        <v>2571</v>
      </c>
      <c r="D2436" s="181"/>
      <c r="E2436" s="166">
        <f>SUM(E2437:E2459)</f>
        <v>2898</v>
      </c>
      <c r="F2436" s="167">
        <f>SUM(F2437:F2459)</f>
        <v>6712</v>
      </c>
      <c r="G2436" s="167">
        <f>SUM(G2437:G2459)</f>
        <v>3248</v>
      </c>
      <c r="H2436" s="167">
        <f>SUM(H2437:H2459)</f>
        <v>3464</v>
      </c>
      <c r="I2436" s="162"/>
    </row>
    <row r="2437" spans="2:9" s="158" customFormat="1" ht="10.5" customHeight="1">
      <c r="B2437" s="163"/>
      <c r="C2437" s="181" t="s">
        <v>2572</v>
      </c>
      <c r="D2437" s="181"/>
      <c r="E2437" s="164">
        <v>160</v>
      </c>
      <c r="F2437" s="165">
        <v>386</v>
      </c>
      <c r="G2437" s="165">
        <v>190</v>
      </c>
      <c r="H2437" s="165">
        <v>196</v>
      </c>
      <c r="I2437" s="162"/>
    </row>
    <row r="2438" spans="2:9" s="158" customFormat="1" ht="10.5" customHeight="1">
      <c r="B2438" s="163"/>
      <c r="C2438" s="181" t="s">
        <v>2573</v>
      </c>
      <c r="D2438" s="181"/>
      <c r="E2438" s="164">
        <v>16</v>
      </c>
      <c r="F2438" s="165">
        <v>36</v>
      </c>
      <c r="G2438" s="165">
        <v>16</v>
      </c>
      <c r="H2438" s="165">
        <v>20</v>
      </c>
      <c r="I2438" s="162"/>
    </row>
    <row r="2439" spans="2:9" s="158" customFormat="1" ht="10.5" customHeight="1">
      <c r="B2439" s="163"/>
      <c r="C2439" s="181" t="s">
        <v>2574</v>
      </c>
      <c r="D2439" s="181"/>
      <c r="E2439" s="164">
        <v>36</v>
      </c>
      <c r="F2439" s="165">
        <v>67</v>
      </c>
      <c r="G2439" s="165">
        <v>32</v>
      </c>
      <c r="H2439" s="165">
        <v>35</v>
      </c>
      <c r="I2439" s="162"/>
    </row>
    <row r="2440" spans="2:9" s="158" customFormat="1" ht="10.5" customHeight="1">
      <c r="B2440" s="163"/>
      <c r="C2440" s="181" t="s">
        <v>2575</v>
      </c>
      <c r="D2440" s="181"/>
      <c r="E2440" s="164">
        <v>61</v>
      </c>
      <c r="F2440" s="165">
        <v>156</v>
      </c>
      <c r="G2440" s="165">
        <v>76</v>
      </c>
      <c r="H2440" s="165">
        <v>80</v>
      </c>
      <c r="I2440" s="162"/>
    </row>
    <row r="2441" spans="2:9" s="158" customFormat="1" ht="10.5" customHeight="1">
      <c r="B2441" s="163"/>
      <c r="C2441" s="181" t="s">
        <v>2576</v>
      </c>
      <c r="D2441" s="181"/>
      <c r="E2441" s="164">
        <v>197</v>
      </c>
      <c r="F2441" s="165">
        <v>512</v>
      </c>
      <c r="G2441" s="165">
        <v>241</v>
      </c>
      <c r="H2441" s="165">
        <v>271</v>
      </c>
      <c r="I2441" s="162"/>
    </row>
    <row r="2442" spans="2:9" s="158" customFormat="1" ht="10.5" customHeight="1">
      <c r="B2442" s="163"/>
      <c r="C2442" s="181" t="s">
        <v>2577</v>
      </c>
      <c r="D2442" s="181"/>
      <c r="E2442" s="164">
        <v>16</v>
      </c>
      <c r="F2442" s="165">
        <v>45</v>
      </c>
      <c r="G2442" s="165">
        <v>23</v>
      </c>
      <c r="H2442" s="165">
        <v>22</v>
      </c>
      <c r="I2442" s="162"/>
    </row>
    <row r="2443" spans="2:9" s="158" customFormat="1" ht="10.5" customHeight="1">
      <c r="B2443" s="163"/>
      <c r="C2443" s="181" t="s">
        <v>2578</v>
      </c>
      <c r="D2443" s="181"/>
      <c r="E2443" s="164">
        <v>24</v>
      </c>
      <c r="F2443" s="165">
        <v>63</v>
      </c>
      <c r="G2443" s="165">
        <v>29</v>
      </c>
      <c r="H2443" s="165">
        <v>34</v>
      </c>
      <c r="I2443" s="162"/>
    </row>
    <row r="2444" spans="2:9" s="158" customFormat="1" ht="10.5" customHeight="1">
      <c r="B2444" s="163"/>
      <c r="C2444" s="181" t="s">
        <v>2579</v>
      </c>
      <c r="D2444" s="181"/>
      <c r="E2444" s="164">
        <v>3</v>
      </c>
      <c r="F2444" s="165">
        <v>7</v>
      </c>
      <c r="G2444" s="165">
        <v>4</v>
      </c>
      <c r="H2444" s="165">
        <v>3</v>
      </c>
      <c r="I2444" s="162"/>
    </row>
    <row r="2445" spans="2:9" s="158" customFormat="1" ht="10.5" customHeight="1">
      <c r="B2445" s="163"/>
      <c r="C2445" s="181" t="s">
        <v>2580</v>
      </c>
      <c r="D2445" s="181"/>
      <c r="E2445" s="164">
        <v>114</v>
      </c>
      <c r="F2445" s="165">
        <v>265</v>
      </c>
      <c r="G2445" s="165">
        <v>132</v>
      </c>
      <c r="H2445" s="165">
        <v>133</v>
      </c>
      <c r="I2445" s="162"/>
    </row>
    <row r="2446" spans="2:9" s="158" customFormat="1" ht="10.5" customHeight="1">
      <c r="B2446" s="163"/>
      <c r="C2446" s="181" t="s">
        <v>2581</v>
      </c>
      <c r="D2446" s="181"/>
      <c r="E2446" s="164">
        <v>107</v>
      </c>
      <c r="F2446" s="165">
        <v>249</v>
      </c>
      <c r="G2446" s="165">
        <v>121</v>
      </c>
      <c r="H2446" s="165">
        <v>128</v>
      </c>
      <c r="I2446" s="162"/>
    </row>
    <row r="2447" spans="2:9" s="158" customFormat="1" ht="10.5" customHeight="1">
      <c r="B2447" s="163"/>
      <c r="C2447" s="181" t="s">
        <v>2582</v>
      </c>
      <c r="D2447" s="181"/>
      <c r="E2447" s="164"/>
      <c r="F2447" s="165"/>
      <c r="G2447" s="165"/>
      <c r="H2447" s="165"/>
      <c r="I2447" s="162"/>
    </row>
    <row r="2448" spans="2:9" s="158" customFormat="1" ht="10.5" customHeight="1">
      <c r="B2448" s="163"/>
      <c r="C2448" s="181" t="s">
        <v>2583</v>
      </c>
      <c r="D2448" s="181"/>
      <c r="E2448" s="164">
        <v>317</v>
      </c>
      <c r="F2448" s="165">
        <v>732</v>
      </c>
      <c r="G2448" s="165">
        <v>368</v>
      </c>
      <c r="H2448" s="165">
        <v>364</v>
      </c>
      <c r="I2448" s="162"/>
    </row>
    <row r="2449" spans="2:9" s="158" customFormat="1" ht="10.5" customHeight="1">
      <c r="B2449" s="163"/>
      <c r="C2449" s="181" t="s">
        <v>2584</v>
      </c>
      <c r="D2449" s="181"/>
      <c r="E2449" s="164">
        <v>184</v>
      </c>
      <c r="F2449" s="165">
        <v>373</v>
      </c>
      <c r="G2449" s="165">
        <v>193</v>
      </c>
      <c r="H2449" s="165">
        <v>180</v>
      </c>
      <c r="I2449" s="162"/>
    </row>
    <row r="2450" spans="2:9" s="158" customFormat="1" ht="10.5" customHeight="1">
      <c r="B2450" s="163"/>
      <c r="C2450" s="181" t="s">
        <v>2585</v>
      </c>
      <c r="D2450" s="181"/>
      <c r="E2450" s="164">
        <v>122</v>
      </c>
      <c r="F2450" s="165">
        <v>279</v>
      </c>
      <c r="G2450" s="165">
        <v>126</v>
      </c>
      <c r="H2450" s="165">
        <v>153</v>
      </c>
      <c r="I2450" s="162"/>
    </row>
    <row r="2451" spans="2:9" s="158" customFormat="1" ht="10.5" customHeight="1">
      <c r="B2451" s="163"/>
      <c r="C2451" s="181" t="s">
        <v>2586</v>
      </c>
      <c r="D2451" s="181"/>
      <c r="E2451" s="164">
        <v>149</v>
      </c>
      <c r="F2451" s="165">
        <v>331</v>
      </c>
      <c r="G2451" s="165">
        <v>155</v>
      </c>
      <c r="H2451" s="165">
        <v>176</v>
      </c>
      <c r="I2451" s="162"/>
    </row>
    <row r="2452" spans="2:9" s="158" customFormat="1" ht="10.5" customHeight="1">
      <c r="B2452" s="163"/>
      <c r="C2452" s="181" t="s">
        <v>2587</v>
      </c>
      <c r="D2452" s="181"/>
      <c r="E2452" s="164">
        <v>199</v>
      </c>
      <c r="F2452" s="165">
        <v>477</v>
      </c>
      <c r="G2452" s="165">
        <v>222</v>
      </c>
      <c r="H2452" s="165">
        <v>255</v>
      </c>
      <c r="I2452" s="162"/>
    </row>
    <row r="2453" spans="2:9" s="158" customFormat="1" ht="10.5" customHeight="1">
      <c r="B2453" s="163"/>
      <c r="C2453" s="181" t="s">
        <v>2588</v>
      </c>
      <c r="D2453" s="181"/>
      <c r="E2453" s="164">
        <v>123</v>
      </c>
      <c r="F2453" s="165">
        <v>299</v>
      </c>
      <c r="G2453" s="165">
        <v>141</v>
      </c>
      <c r="H2453" s="165">
        <v>158</v>
      </c>
      <c r="I2453" s="162"/>
    </row>
    <row r="2454" spans="2:9" s="158" customFormat="1" ht="10.5" customHeight="1">
      <c r="B2454" s="163"/>
      <c r="C2454" s="181" t="s">
        <v>2589</v>
      </c>
      <c r="D2454" s="181"/>
      <c r="E2454" s="164">
        <v>93</v>
      </c>
      <c r="F2454" s="165">
        <v>207</v>
      </c>
      <c r="G2454" s="165">
        <v>106</v>
      </c>
      <c r="H2454" s="165">
        <v>101</v>
      </c>
      <c r="I2454" s="162"/>
    </row>
    <row r="2455" spans="2:9" s="158" customFormat="1" ht="10.5" customHeight="1">
      <c r="B2455" s="163"/>
      <c r="C2455" s="181" t="s">
        <v>2590</v>
      </c>
      <c r="D2455" s="181"/>
      <c r="E2455" s="164">
        <v>157</v>
      </c>
      <c r="F2455" s="165">
        <v>326</v>
      </c>
      <c r="G2455" s="165">
        <v>169</v>
      </c>
      <c r="H2455" s="165">
        <v>157</v>
      </c>
      <c r="I2455" s="162"/>
    </row>
    <row r="2456" spans="2:9" s="158" customFormat="1" ht="10.5" customHeight="1">
      <c r="B2456" s="163"/>
      <c r="C2456" s="181" t="s">
        <v>2591</v>
      </c>
      <c r="D2456" s="181"/>
      <c r="E2456" s="164">
        <v>202</v>
      </c>
      <c r="F2456" s="165">
        <v>458</v>
      </c>
      <c r="G2456" s="165">
        <v>220</v>
      </c>
      <c r="H2456" s="165">
        <v>238</v>
      </c>
      <c r="I2456" s="162"/>
    </row>
    <row r="2457" spans="2:9" s="158" customFormat="1" ht="10.5" customHeight="1">
      <c r="B2457" s="163"/>
      <c r="C2457" s="181" t="s">
        <v>2592</v>
      </c>
      <c r="D2457" s="181"/>
      <c r="E2457" s="164">
        <v>73</v>
      </c>
      <c r="F2457" s="165">
        <v>177</v>
      </c>
      <c r="G2457" s="165">
        <v>89</v>
      </c>
      <c r="H2457" s="165">
        <v>88</v>
      </c>
      <c r="I2457" s="162"/>
    </row>
    <row r="2458" spans="2:9" s="158" customFormat="1" ht="10.5" customHeight="1">
      <c r="B2458" s="163"/>
      <c r="C2458" s="181" t="s">
        <v>2593</v>
      </c>
      <c r="D2458" s="181"/>
      <c r="E2458" s="164">
        <v>384</v>
      </c>
      <c r="F2458" s="165">
        <v>853</v>
      </c>
      <c r="G2458" s="165">
        <v>399</v>
      </c>
      <c r="H2458" s="165">
        <v>454</v>
      </c>
      <c r="I2458" s="162"/>
    </row>
    <row r="2459" spans="2:9" s="158" customFormat="1" ht="10.5" customHeight="1">
      <c r="B2459" s="163"/>
      <c r="C2459" s="181" t="s">
        <v>2594</v>
      </c>
      <c r="D2459" s="181"/>
      <c r="E2459" s="164">
        <v>161</v>
      </c>
      <c r="F2459" s="165">
        <v>414</v>
      </c>
      <c r="G2459" s="165">
        <v>196</v>
      </c>
      <c r="H2459" s="165">
        <v>218</v>
      </c>
      <c r="I2459" s="162"/>
    </row>
    <row r="2460" spans="2:9" s="158" customFormat="1" ht="10.5" customHeight="1">
      <c r="B2460" s="163"/>
      <c r="C2460" s="181"/>
      <c r="D2460" s="181"/>
      <c r="E2460" s="166"/>
      <c r="F2460" s="167"/>
      <c r="G2460" s="167"/>
      <c r="H2460" s="167"/>
      <c r="I2460" s="162"/>
    </row>
    <row r="2461" spans="2:9" s="158" customFormat="1" ht="10.5" customHeight="1">
      <c r="B2461" s="163"/>
      <c r="C2461" s="181" t="s">
        <v>2595</v>
      </c>
      <c r="D2461" s="181"/>
      <c r="E2461" s="166">
        <f>SUM(E2462:E2486)</f>
        <v>1594</v>
      </c>
      <c r="F2461" s="167">
        <f>SUM(F2462:F2486)</f>
        <v>3785</v>
      </c>
      <c r="G2461" s="167">
        <f>SUM(G2462:G2486)</f>
        <v>1846</v>
      </c>
      <c r="H2461" s="167">
        <f>SUM(H2462:H2486)</f>
        <v>1939</v>
      </c>
      <c r="I2461" s="162"/>
    </row>
    <row r="2462" spans="2:9" s="158" customFormat="1" ht="10.5" customHeight="1">
      <c r="B2462" s="163"/>
      <c r="C2462" s="181" t="s">
        <v>2596</v>
      </c>
      <c r="D2462" s="181"/>
      <c r="E2462" s="164">
        <v>47</v>
      </c>
      <c r="F2462" s="165">
        <v>111</v>
      </c>
      <c r="G2462" s="165">
        <v>58</v>
      </c>
      <c r="H2462" s="165">
        <v>53</v>
      </c>
      <c r="I2462" s="162"/>
    </row>
    <row r="2463" spans="2:9" s="158" customFormat="1" ht="10.5" customHeight="1">
      <c r="B2463" s="163"/>
      <c r="C2463" s="181" t="s">
        <v>2597</v>
      </c>
      <c r="D2463" s="181"/>
      <c r="E2463" s="164">
        <v>139</v>
      </c>
      <c r="F2463" s="165">
        <v>353</v>
      </c>
      <c r="G2463" s="165">
        <v>165</v>
      </c>
      <c r="H2463" s="165">
        <v>188</v>
      </c>
      <c r="I2463" s="162"/>
    </row>
    <row r="2464" spans="2:9" s="158" customFormat="1" ht="10.5" customHeight="1">
      <c r="B2464" s="163"/>
      <c r="C2464" s="181" t="s">
        <v>2598</v>
      </c>
      <c r="D2464" s="181"/>
      <c r="E2464" s="164">
        <v>105</v>
      </c>
      <c r="F2464" s="165">
        <v>239</v>
      </c>
      <c r="G2464" s="165">
        <v>130</v>
      </c>
      <c r="H2464" s="165">
        <v>109</v>
      </c>
      <c r="I2464" s="162"/>
    </row>
    <row r="2465" spans="2:9" s="158" customFormat="1" ht="10.5" customHeight="1">
      <c r="B2465" s="163"/>
      <c r="C2465" s="181" t="s">
        <v>2599</v>
      </c>
      <c r="D2465" s="181"/>
      <c r="E2465" s="164">
        <v>89</v>
      </c>
      <c r="F2465" s="165">
        <v>313</v>
      </c>
      <c r="G2465" s="165">
        <v>131</v>
      </c>
      <c r="H2465" s="165">
        <v>182</v>
      </c>
      <c r="I2465" s="162"/>
    </row>
    <row r="2466" spans="2:9" s="158" customFormat="1" ht="10.5" customHeight="1">
      <c r="B2466" s="163"/>
      <c r="C2466" s="181" t="s">
        <v>2600</v>
      </c>
      <c r="D2466" s="181"/>
      <c r="E2466" s="164">
        <v>41</v>
      </c>
      <c r="F2466" s="165">
        <v>111</v>
      </c>
      <c r="G2466" s="165">
        <v>53</v>
      </c>
      <c r="H2466" s="165">
        <v>58</v>
      </c>
      <c r="I2466" s="162"/>
    </row>
    <row r="2467" spans="2:9" s="158" customFormat="1" ht="10.5" customHeight="1">
      <c r="B2467" s="163"/>
      <c r="C2467" s="181" t="s">
        <v>2601</v>
      </c>
      <c r="D2467" s="181"/>
      <c r="E2467" s="164">
        <v>83</v>
      </c>
      <c r="F2467" s="165">
        <v>171</v>
      </c>
      <c r="G2467" s="165">
        <v>88</v>
      </c>
      <c r="H2467" s="165">
        <v>83</v>
      </c>
      <c r="I2467" s="162"/>
    </row>
    <row r="2468" spans="2:9" s="158" customFormat="1" ht="10.5" customHeight="1">
      <c r="B2468" s="163"/>
      <c r="C2468" s="181" t="s">
        <v>2602</v>
      </c>
      <c r="D2468" s="181"/>
      <c r="E2468" s="164">
        <v>55</v>
      </c>
      <c r="F2468" s="165">
        <v>123</v>
      </c>
      <c r="G2468" s="165">
        <v>65</v>
      </c>
      <c r="H2468" s="165">
        <v>58</v>
      </c>
      <c r="I2468" s="162"/>
    </row>
    <row r="2469" spans="2:9" s="158" customFormat="1" ht="10.5" customHeight="1">
      <c r="B2469" s="163"/>
      <c r="C2469" s="181" t="s">
        <v>2603</v>
      </c>
      <c r="D2469" s="181"/>
      <c r="E2469" s="164">
        <v>45</v>
      </c>
      <c r="F2469" s="165">
        <v>101</v>
      </c>
      <c r="G2469" s="165">
        <v>46</v>
      </c>
      <c r="H2469" s="165">
        <v>55</v>
      </c>
      <c r="I2469" s="162"/>
    </row>
    <row r="2470" spans="2:9" s="158" customFormat="1" ht="10.5" customHeight="1">
      <c r="B2470" s="163"/>
      <c r="C2470" s="181" t="s">
        <v>2604</v>
      </c>
      <c r="D2470" s="181"/>
      <c r="E2470" s="164">
        <v>30</v>
      </c>
      <c r="F2470" s="165">
        <v>75</v>
      </c>
      <c r="G2470" s="165">
        <v>38</v>
      </c>
      <c r="H2470" s="165">
        <v>37</v>
      </c>
      <c r="I2470" s="162"/>
    </row>
    <row r="2471" spans="2:9" s="158" customFormat="1" ht="10.5" customHeight="1">
      <c r="B2471" s="163"/>
      <c r="C2471" s="181" t="s">
        <v>2605</v>
      </c>
      <c r="D2471" s="181"/>
      <c r="E2471" s="164">
        <v>31</v>
      </c>
      <c r="F2471" s="165">
        <v>74</v>
      </c>
      <c r="G2471" s="165">
        <v>36</v>
      </c>
      <c r="H2471" s="165">
        <v>38</v>
      </c>
      <c r="I2471" s="162"/>
    </row>
    <row r="2472" spans="2:9" s="158" customFormat="1" ht="10.5" customHeight="1">
      <c r="B2472" s="163"/>
      <c r="C2472" s="181" t="s">
        <v>2606</v>
      </c>
      <c r="D2472" s="181"/>
      <c r="E2472" s="164">
        <v>43</v>
      </c>
      <c r="F2472" s="165">
        <v>101</v>
      </c>
      <c r="G2472" s="165">
        <v>51</v>
      </c>
      <c r="H2472" s="165">
        <v>50</v>
      </c>
      <c r="I2472" s="162"/>
    </row>
    <row r="2473" spans="2:9" s="158" customFormat="1" ht="10.5" customHeight="1">
      <c r="B2473" s="163"/>
      <c r="C2473" s="181" t="s">
        <v>2607</v>
      </c>
      <c r="D2473" s="181"/>
      <c r="E2473" s="164">
        <v>47</v>
      </c>
      <c r="F2473" s="165">
        <v>101</v>
      </c>
      <c r="G2473" s="165">
        <v>52</v>
      </c>
      <c r="H2473" s="165">
        <v>49</v>
      </c>
      <c r="I2473" s="162"/>
    </row>
    <row r="2474" spans="2:9" s="158" customFormat="1" ht="10.5" customHeight="1">
      <c r="B2474" s="163"/>
      <c r="C2474" s="181" t="s">
        <v>2608</v>
      </c>
      <c r="D2474" s="181"/>
      <c r="E2474" s="164">
        <v>24</v>
      </c>
      <c r="F2474" s="165">
        <v>68</v>
      </c>
      <c r="G2474" s="165">
        <v>34</v>
      </c>
      <c r="H2474" s="165">
        <v>34</v>
      </c>
      <c r="I2474" s="162"/>
    </row>
    <row r="2475" spans="2:9" s="158" customFormat="1" ht="10.5" customHeight="1">
      <c r="B2475" s="163"/>
      <c r="C2475" s="181" t="s">
        <v>2609</v>
      </c>
      <c r="D2475" s="181"/>
      <c r="E2475" s="164">
        <v>72</v>
      </c>
      <c r="F2475" s="165">
        <v>227</v>
      </c>
      <c r="G2475" s="165">
        <v>112</v>
      </c>
      <c r="H2475" s="165">
        <v>115</v>
      </c>
      <c r="I2475" s="162"/>
    </row>
    <row r="2476" spans="2:9" s="158" customFormat="1" ht="10.5" customHeight="1">
      <c r="B2476" s="163"/>
      <c r="C2476" s="181" t="s">
        <v>2610</v>
      </c>
      <c r="D2476" s="181"/>
      <c r="E2476" s="164">
        <v>35</v>
      </c>
      <c r="F2476" s="165">
        <v>96</v>
      </c>
      <c r="G2476" s="165">
        <v>53</v>
      </c>
      <c r="H2476" s="165">
        <v>43</v>
      </c>
      <c r="I2476" s="162"/>
    </row>
    <row r="2477" spans="2:9" s="158" customFormat="1" ht="10.5" customHeight="1">
      <c r="B2477" s="163"/>
      <c r="C2477" s="181" t="s">
        <v>2611</v>
      </c>
      <c r="D2477" s="181"/>
      <c r="E2477" s="164">
        <v>86</v>
      </c>
      <c r="F2477" s="165">
        <v>192</v>
      </c>
      <c r="G2477" s="165">
        <v>97</v>
      </c>
      <c r="H2477" s="165">
        <v>95</v>
      </c>
      <c r="I2477" s="162"/>
    </row>
    <row r="2478" spans="2:9" s="158" customFormat="1" ht="10.5" customHeight="1">
      <c r="B2478" s="163"/>
      <c r="C2478" s="181" t="s">
        <v>2612</v>
      </c>
      <c r="D2478" s="181"/>
      <c r="E2478" s="164">
        <v>37</v>
      </c>
      <c r="F2478" s="165">
        <v>97</v>
      </c>
      <c r="G2478" s="165">
        <v>50</v>
      </c>
      <c r="H2478" s="165">
        <v>47</v>
      </c>
      <c r="I2478" s="162"/>
    </row>
    <row r="2479" spans="2:9" s="158" customFormat="1" ht="10.5" customHeight="1">
      <c r="B2479" s="163"/>
      <c r="C2479" s="181" t="s">
        <v>2613</v>
      </c>
      <c r="D2479" s="181"/>
      <c r="E2479" s="164">
        <v>110</v>
      </c>
      <c r="F2479" s="165">
        <v>236</v>
      </c>
      <c r="G2479" s="165">
        <v>114</v>
      </c>
      <c r="H2479" s="165">
        <v>122</v>
      </c>
      <c r="I2479" s="162"/>
    </row>
    <row r="2480" spans="2:9" s="158" customFormat="1" ht="10.5" customHeight="1">
      <c r="B2480" s="163"/>
      <c r="C2480" s="181" t="s">
        <v>2614</v>
      </c>
      <c r="D2480" s="181"/>
      <c r="E2480" s="164">
        <v>146</v>
      </c>
      <c r="F2480" s="165">
        <v>240</v>
      </c>
      <c r="G2480" s="165">
        <v>111</v>
      </c>
      <c r="H2480" s="165">
        <v>129</v>
      </c>
      <c r="I2480" s="162"/>
    </row>
    <row r="2481" spans="2:9" s="158" customFormat="1" ht="10.5" customHeight="1">
      <c r="B2481" s="163"/>
      <c r="C2481" s="181" t="s">
        <v>2615</v>
      </c>
      <c r="D2481" s="181"/>
      <c r="E2481" s="164">
        <v>39</v>
      </c>
      <c r="F2481" s="165">
        <v>118</v>
      </c>
      <c r="G2481" s="165">
        <v>49</v>
      </c>
      <c r="H2481" s="165">
        <v>69</v>
      </c>
      <c r="I2481" s="162"/>
    </row>
    <row r="2482" spans="2:9" s="158" customFormat="1" ht="10.5" customHeight="1">
      <c r="B2482" s="163"/>
      <c r="C2482" s="181" t="s">
        <v>2616</v>
      </c>
      <c r="D2482" s="181"/>
      <c r="E2482" s="164">
        <v>10</v>
      </c>
      <c r="F2482" s="165">
        <v>33</v>
      </c>
      <c r="G2482" s="165">
        <v>18</v>
      </c>
      <c r="H2482" s="165">
        <v>15</v>
      </c>
      <c r="I2482" s="162"/>
    </row>
    <row r="2483" spans="2:9" s="158" customFormat="1" ht="10.5" customHeight="1">
      <c r="B2483" s="163"/>
      <c r="C2483" s="181" t="s">
        <v>2617</v>
      </c>
      <c r="D2483" s="181"/>
      <c r="E2483" s="164">
        <v>33</v>
      </c>
      <c r="F2483" s="165">
        <v>88</v>
      </c>
      <c r="G2483" s="165">
        <v>48</v>
      </c>
      <c r="H2483" s="165">
        <v>40</v>
      </c>
      <c r="I2483" s="162"/>
    </row>
    <row r="2484" spans="2:9" s="158" customFormat="1" ht="10.5" customHeight="1">
      <c r="B2484" s="163"/>
      <c r="C2484" s="181" t="s">
        <v>2618</v>
      </c>
      <c r="D2484" s="181"/>
      <c r="E2484" s="164">
        <v>150</v>
      </c>
      <c r="F2484" s="165">
        <v>303</v>
      </c>
      <c r="G2484" s="165">
        <v>140</v>
      </c>
      <c r="H2484" s="165">
        <v>163</v>
      </c>
      <c r="I2484" s="162"/>
    </row>
    <row r="2485" spans="2:9" s="158" customFormat="1" ht="10.5" customHeight="1">
      <c r="B2485" s="163"/>
      <c r="C2485" s="181" t="s">
        <v>2619</v>
      </c>
      <c r="D2485" s="181"/>
      <c r="E2485" s="164">
        <v>89</v>
      </c>
      <c r="F2485" s="165">
        <v>195</v>
      </c>
      <c r="G2485" s="165">
        <v>97</v>
      </c>
      <c r="H2485" s="165">
        <v>98</v>
      </c>
      <c r="I2485" s="162"/>
    </row>
    <row r="2486" spans="2:9" s="158" customFormat="1" ht="10.5" customHeight="1">
      <c r="B2486" s="163"/>
      <c r="C2486" s="181" t="s">
        <v>2620</v>
      </c>
      <c r="D2486" s="181"/>
      <c r="E2486" s="164">
        <v>8</v>
      </c>
      <c r="F2486" s="165">
        <v>19</v>
      </c>
      <c r="G2486" s="165">
        <v>10</v>
      </c>
      <c r="H2486" s="165">
        <v>9</v>
      </c>
      <c r="I2486" s="162"/>
    </row>
    <row r="2487" spans="2:9" s="158" customFormat="1" ht="10.5" customHeight="1">
      <c r="B2487" s="163"/>
      <c r="C2487" s="181"/>
      <c r="D2487" s="181"/>
      <c r="E2487" s="166"/>
      <c r="F2487" s="167"/>
      <c r="G2487" s="167"/>
      <c r="H2487" s="167"/>
      <c r="I2487" s="162"/>
    </row>
    <row r="2488" spans="2:9" s="158" customFormat="1" ht="10.5" customHeight="1">
      <c r="B2488" s="163"/>
      <c r="C2488" s="181" t="s">
        <v>2621</v>
      </c>
      <c r="D2488" s="181"/>
      <c r="E2488" s="166">
        <f>SUM(E2489:E2494)</f>
        <v>42</v>
      </c>
      <c r="F2488" s="167">
        <f>SUM(F2489:F2494)</f>
        <v>120</v>
      </c>
      <c r="G2488" s="167">
        <f>SUM(G2489:G2494)</f>
        <v>59</v>
      </c>
      <c r="H2488" s="167">
        <f>SUM(H2489:H2494)</f>
        <v>61</v>
      </c>
      <c r="I2488" s="162"/>
    </row>
    <row r="2489" spans="2:9" s="158" customFormat="1" ht="10.5" customHeight="1">
      <c r="B2489" s="163"/>
      <c r="C2489" s="181" t="s">
        <v>2622</v>
      </c>
      <c r="D2489" s="181"/>
      <c r="E2489" s="164">
        <v>5</v>
      </c>
      <c r="F2489" s="165">
        <v>8</v>
      </c>
      <c r="G2489" s="165">
        <v>4</v>
      </c>
      <c r="H2489" s="165">
        <v>4</v>
      </c>
      <c r="I2489" s="162"/>
    </row>
    <row r="2490" spans="2:9" s="158" customFormat="1" ht="10.5" customHeight="1">
      <c r="B2490" s="169"/>
      <c r="C2490" s="182" t="s">
        <v>2623</v>
      </c>
      <c r="D2490" s="182"/>
      <c r="E2490" s="170"/>
      <c r="F2490" s="171"/>
      <c r="G2490" s="171"/>
      <c r="H2490" s="171"/>
      <c r="I2490" s="162"/>
    </row>
    <row r="2491" spans="2:9" s="158" customFormat="1" ht="10.5" customHeight="1">
      <c r="B2491" s="163"/>
      <c r="C2491" s="181" t="s">
        <v>2624</v>
      </c>
      <c r="D2491" s="181"/>
      <c r="E2491" s="164">
        <v>22</v>
      </c>
      <c r="F2491" s="165">
        <v>66</v>
      </c>
      <c r="G2491" s="165">
        <v>31</v>
      </c>
      <c r="H2491" s="165">
        <v>35</v>
      </c>
      <c r="I2491" s="162"/>
    </row>
    <row r="2492" spans="2:9" s="158" customFormat="1" ht="10.5" customHeight="1">
      <c r="B2492" s="163"/>
      <c r="C2492" s="181" t="s">
        <v>2625</v>
      </c>
      <c r="D2492" s="181"/>
      <c r="E2492" s="164">
        <v>3</v>
      </c>
      <c r="F2492" s="165">
        <v>8</v>
      </c>
      <c r="G2492" s="165">
        <v>4</v>
      </c>
      <c r="H2492" s="165">
        <v>4</v>
      </c>
      <c r="I2492" s="162"/>
    </row>
    <row r="2493" spans="2:9" s="158" customFormat="1" ht="10.5" customHeight="1">
      <c r="B2493" s="163"/>
      <c r="C2493" s="181" t="s">
        <v>2626</v>
      </c>
      <c r="D2493" s="181"/>
      <c r="E2493" s="164">
        <v>9</v>
      </c>
      <c r="F2493" s="165">
        <v>27</v>
      </c>
      <c r="G2493" s="165">
        <v>13</v>
      </c>
      <c r="H2493" s="165">
        <v>14</v>
      </c>
      <c r="I2493" s="162"/>
    </row>
    <row r="2494" spans="2:9" s="158" customFormat="1" ht="10.5" customHeight="1">
      <c r="B2494" s="163"/>
      <c r="C2494" s="181" t="s">
        <v>2627</v>
      </c>
      <c r="D2494" s="181"/>
      <c r="E2494" s="164">
        <v>3</v>
      </c>
      <c r="F2494" s="165">
        <v>11</v>
      </c>
      <c r="G2494" s="165">
        <v>7</v>
      </c>
      <c r="H2494" s="165">
        <v>4</v>
      </c>
      <c r="I2494" s="162"/>
    </row>
    <row r="2495" spans="2:9" s="158" customFormat="1" ht="10.5" customHeight="1">
      <c r="B2495" s="163"/>
      <c r="C2495" s="181"/>
      <c r="D2495" s="181"/>
      <c r="E2495" s="166"/>
      <c r="F2495" s="167"/>
      <c r="G2495" s="167"/>
      <c r="H2495" s="167"/>
      <c r="I2495" s="162"/>
    </row>
    <row r="2496" spans="2:9" s="158" customFormat="1" ht="10.5" customHeight="1">
      <c r="B2496" s="163"/>
      <c r="C2496" s="181" t="s">
        <v>2628</v>
      </c>
      <c r="D2496" s="181"/>
      <c r="E2496" s="166">
        <f>SUM(E2497:E2505)</f>
        <v>98</v>
      </c>
      <c r="F2496" s="167">
        <f>SUM(F2497:F2505)</f>
        <v>557</v>
      </c>
      <c r="G2496" s="167">
        <f>SUM(G2497:G2505)</f>
        <v>230</v>
      </c>
      <c r="H2496" s="167">
        <f>SUM(H2497:H2505)</f>
        <v>327</v>
      </c>
      <c r="I2496" s="162"/>
    </row>
    <row r="2497" spans="2:9" s="158" customFormat="1" ht="10.5" customHeight="1">
      <c r="B2497" s="163"/>
      <c r="C2497" s="181" t="s">
        <v>2629</v>
      </c>
      <c r="D2497" s="181"/>
      <c r="E2497" s="164">
        <v>9</v>
      </c>
      <c r="F2497" s="165">
        <v>243</v>
      </c>
      <c r="G2497" s="165">
        <v>76</v>
      </c>
      <c r="H2497" s="165">
        <v>167</v>
      </c>
      <c r="I2497" s="162"/>
    </row>
    <row r="2498" spans="2:9" s="158" customFormat="1" ht="10.5" customHeight="1">
      <c r="B2498" s="163"/>
      <c r="C2498" s="181" t="s">
        <v>2630</v>
      </c>
      <c r="D2498" s="181"/>
      <c r="E2498" s="164"/>
      <c r="F2498" s="165"/>
      <c r="G2498" s="165"/>
      <c r="H2498" s="165"/>
      <c r="I2498" s="162"/>
    </row>
    <row r="2499" spans="2:9" s="158" customFormat="1" ht="10.5" customHeight="1">
      <c r="B2499" s="163"/>
      <c r="C2499" s="181" t="s">
        <v>2631</v>
      </c>
      <c r="D2499" s="181"/>
      <c r="E2499" s="164">
        <v>3</v>
      </c>
      <c r="F2499" s="165">
        <v>8</v>
      </c>
      <c r="G2499" s="165">
        <v>5</v>
      </c>
      <c r="H2499" s="165">
        <v>3</v>
      </c>
      <c r="I2499" s="162"/>
    </row>
    <row r="2500" spans="2:9" s="158" customFormat="1" ht="10.5" customHeight="1">
      <c r="B2500" s="163"/>
      <c r="C2500" s="181" t="s">
        <v>2632</v>
      </c>
      <c r="D2500" s="181"/>
      <c r="E2500" s="164">
        <v>25</v>
      </c>
      <c r="F2500" s="165">
        <v>78</v>
      </c>
      <c r="G2500" s="165">
        <v>38</v>
      </c>
      <c r="H2500" s="165">
        <v>40</v>
      </c>
      <c r="I2500" s="162"/>
    </row>
    <row r="2501" spans="2:9" s="158" customFormat="1" ht="10.5" customHeight="1">
      <c r="B2501" s="163"/>
      <c r="C2501" s="181" t="s">
        <v>2633</v>
      </c>
      <c r="D2501" s="181"/>
      <c r="E2501" s="164"/>
      <c r="F2501" s="165"/>
      <c r="G2501" s="165"/>
      <c r="H2501" s="165"/>
      <c r="I2501" s="162"/>
    </row>
    <row r="2502" spans="2:9" s="158" customFormat="1" ht="10.5" customHeight="1">
      <c r="B2502" s="163"/>
      <c r="C2502" s="181" t="s">
        <v>2634</v>
      </c>
      <c r="D2502" s="181"/>
      <c r="E2502" s="164">
        <v>8</v>
      </c>
      <c r="F2502" s="165">
        <v>27</v>
      </c>
      <c r="G2502" s="165">
        <v>13</v>
      </c>
      <c r="H2502" s="165">
        <v>14</v>
      </c>
      <c r="I2502" s="162"/>
    </row>
    <row r="2503" spans="2:9" s="158" customFormat="1" ht="10.5" customHeight="1">
      <c r="B2503" s="163"/>
      <c r="C2503" s="181" t="s">
        <v>2635</v>
      </c>
      <c r="D2503" s="181"/>
      <c r="E2503" s="164"/>
      <c r="F2503" s="165"/>
      <c r="G2503" s="165"/>
      <c r="H2503" s="165"/>
      <c r="I2503" s="162"/>
    </row>
    <row r="2504" spans="2:9" s="158" customFormat="1" ht="10.5" customHeight="1">
      <c r="B2504" s="163"/>
      <c r="C2504" s="181" t="s">
        <v>2636</v>
      </c>
      <c r="D2504" s="181"/>
      <c r="E2504" s="164">
        <v>38</v>
      </c>
      <c r="F2504" s="165">
        <v>158</v>
      </c>
      <c r="G2504" s="165">
        <v>80</v>
      </c>
      <c r="H2504" s="165">
        <v>78</v>
      </c>
      <c r="I2504" s="162"/>
    </row>
    <row r="2505" spans="2:9" s="158" customFormat="1" ht="10.5" customHeight="1">
      <c r="B2505" s="163"/>
      <c r="C2505" s="181" t="s">
        <v>2637</v>
      </c>
      <c r="D2505" s="181"/>
      <c r="E2505" s="164">
        <v>15</v>
      </c>
      <c r="F2505" s="165">
        <v>43</v>
      </c>
      <c r="G2505" s="165">
        <v>18</v>
      </c>
      <c r="H2505" s="165">
        <v>25</v>
      </c>
      <c r="I2505" s="162"/>
    </row>
    <row r="2506" spans="2:9" s="158" customFormat="1" ht="10.5" customHeight="1">
      <c r="B2506" s="163"/>
      <c r="C2506" s="181"/>
      <c r="D2506" s="181"/>
      <c r="E2506" s="166"/>
      <c r="F2506" s="167"/>
      <c r="G2506" s="167"/>
      <c r="H2506" s="167"/>
      <c r="I2506" s="162"/>
    </row>
    <row r="2507" spans="2:9" s="158" customFormat="1" ht="10.5" customHeight="1">
      <c r="B2507" s="163"/>
      <c r="C2507" s="181" t="s">
        <v>2638</v>
      </c>
      <c r="D2507" s="181"/>
      <c r="E2507" s="166">
        <f>SUM(E2508:E2527)</f>
        <v>167</v>
      </c>
      <c r="F2507" s="167">
        <f>SUM(F2508:F2527)</f>
        <v>528</v>
      </c>
      <c r="G2507" s="167">
        <f>SUM(G2508:G2527)</f>
        <v>275</v>
      </c>
      <c r="H2507" s="167">
        <f>SUM(H2508:H2527)</f>
        <v>253</v>
      </c>
      <c r="I2507" s="162"/>
    </row>
    <row r="2508" spans="2:9" s="158" customFormat="1" ht="10.5" customHeight="1">
      <c r="B2508" s="163"/>
      <c r="C2508" s="181" t="s">
        <v>2639</v>
      </c>
      <c r="D2508" s="181"/>
      <c r="E2508" s="164">
        <v>8</v>
      </c>
      <c r="F2508" s="165">
        <v>17</v>
      </c>
      <c r="G2508" s="165">
        <v>8</v>
      </c>
      <c r="H2508" s="165">
        <v>9</v>
      </c>
      <c r="I2508" s="162"/>
    </row>
    <row r="2509" spans="2:9" s="158" customFormat="1" ht="10.5" customHeight="1">
      <c r="B2509" s="163"/>
      <c r="C2509" s="181" t="s">
        <v>2640</v>
      </c>
      <c r="D2509" s="181"/>
      <c r="E2509" s="164"/>
      <c r="F2509" s="165"/>
      <c r="G2509" s="165"/>
      <c r="H2509" s="165"/>
      <c r="I2509" s="162"/>
    </row>
    <row r="2510" spans="2:9" s="158" customFormat="1" ht="10.5" customHeight="1">
      <c r="B2510" s="163"/>
      <c r="C2510" s="181" t="s">
        <v>2641</v>
      </c>
      <c r="D2510" s="181"/>
      <c r="E2510" s="164"/>
      <c r="F2510" s="165"/>
      <c r="G2510" s="165"/>
      <c r="H2510" s="165"/>
      <c r="I2510" s="162"/>
    </row>
    <row r="2511" spans="2:9" s="158" customFormat="1" ht="10.5" customHeight="1">
      <c r="B2511" s="163"/>
      <c r="C2511" s="181" t="s">
        <v>2642</v>
      </c>
      <c r="D2511" s="181"/>
      <c r="E2511" s="164">
        <v>4</v>
      </c>
      <c r="F2511" s="165">
        <v>14</v>
      </c>
      <c r="G2511" s="165">
        <v>7</v>
      </c>
      <c r="H2511" s="165">
        <v>7</v>
      </c>
      <c r="I2511" s="162"/>
    </row>
    <row r="2512" spans="2:9" s="158" customFormat="1" ht="10.5" customHeight="1">
      <c r="B2512" s="163"/>
      <c r="C2512" s="181" t="s">
        <v>2643</v>
      </c>
      <c r="D2512" s="181"/>
      <c r="E2512" s="164"/>
      <c r="F2512" s="165"/>
      <c r="G2512" s="165"/>
      <c r="H2512" s="165"/>
      <c r="I2512" s="162"/>
    </row>
    <row r="2513" spans="2:9" s="158" customFormat="1" ht="10.5" customHeight="1">
      <c r="B2513" s="163"/>
      <c r="C2513" s="181" t="s">
        <v>2644</v>
      </c>
      <c r="D2513" s="181"/>
      <c r="E2513" s="164">
        <v>16</v>
      </c>
      <c r="F2513" s="165">
        <v>38</v>
      </c>
      <c r="G2513" s="165">
        <v>17</v>
      </c>
      <c r="H2513" s="165">
        <v>21</v>
      </c>
      <c r="I2513" s="162"/>
    </row>
    <row r="2514" spans="2:9" s="158" customFormat="1" ht="10.5" customHeight="1">
      <c r="B2514" s="163"/>
      <c r="C2514" s="181" t="s">
        <v>2645</v>
      </c>
      <c r="D2514" s="181"/>
      <c r="E2514" s="164">
        <v>11</v>
      </c>
      <c r="F2514" s="165">
        <v>40</v>
      </c>
      <c r="G2514" s="165">
        <v>19</v>
      </c>
      <c r="H2514" s="165">
        <v>21</v>
      </c>
      <c r="I2514" s="162"/>
    </row>
    <row r="2515" spans="2:9" s="158" customFormat="1" ht="10.5" customHeight="1">
      <c r="B2515" s="163"/>
      <c r="C2515" s="181" t="s">
        <v>2646</v>
      </c>
      <c r="D2515" s="181"/>
      <c r="E2515" s="164"/>
      <c r="F2515" s="165"/>
      <c r="G2515" s="165"/>
      <c r="H2515" s="165"/>
      <c r="I2515" s="162"/>
    </row>
    <row r="2516" spans="2:9" s="158" customFormat="1" ht="10.5" customHeight="1">
      <c r="B2516" s="163"/>
      <c r="C2516" s="181" t="s">
        <v>2647</v>
      </c>
      <c r="D2516" s="181"/>
      <c r="E2516" s="164">
        <v>19</v>
      </c>
      <c r="F2516" s="165">
        <v>52</v>
      </c>
      <c r="G2516" s="165">
        <v>24</v>
      </c>
      <c r="H2516" s="165">
        <v>28</v>
      </c>
      <c r="I2516" s="162"/>
    </row>
    <row r="2517" spans="2:9" s="158" customFormat="1" ht="10.5" customHeight="1">
      <c r="B2517" s="163"/>
      <c r="C2517" s="181" t="s">
        <v>2648</v>
      </c>
      <c r="D2517" s="181"/>
      <c r="E2517" s="164">
        <v>4</v>
      </c>
      <c r="F2517" s="165">
        <v>19</v>
      </c>
      <c r="G2517" s="165">
        <v>10</v>
      </c>
      <c r="H2517" s="165">
        <v>9</v>
      </c>
      <c r="I2517" s="162"/>
    </row>
    <row r="2518" spans="2:9" s="158" customFormat="1" ht="10.5" customHeight="1">
      <c r="B2518" s="163"/>
      <c r="C2518" s="181" t="s">
        <v>2649</v>
      </c>
      <c r="D2518" s="181"/>
      <c r="E2518" s="164">
        <v>14</v>
      </c>
      <c r="F2518" s="165">
        <v>47</v>
      </c>
      <c r="G2518" s="165">
        <v>22</v>
      </c>
      <c r="H2518" s="165">
        <v>25</v>
      </c>
      <c r="I2518" s="162"/>
    </row>
    <row r="2519" spans="2:9" s="158" customFormat="1" ht="10.5" customHeight="1">
      <c r="B2519" s="163"/>
      <c r="C2519" s="181" t="s">
        <v>2650</v>
      </c>
      <c r="D2519" s="181"/>
      <c r="E2519" s="164">
        <v>3</v>
      </c>
      <c r="F2519" s="165">
        <v>11</v>
      </c>
      <c r="G2519" s="165">
        <v>7</v>
      </c>
      <c r="H2519" s="165">
        <v>4</v>
      </c>
      <c r="I2519" s="162"/>
    </row>
    <row r="2520" spans="2:9" s="158" customFormat="1" ht="10.5" customHeight="1">
      <c r="B2520" s="163"/>
      <c r="C2520" s="181" t="s">
        <v>2651</v>
      </c>
      <c r="D2520" s="181"/>
      <c r="E2520" s="164">
        <v>3</v>
      </c>
      <c r="F2520" s="165">
        <v>11</v>
      </c>
      <c r="G2520" s="165">
        <v>4</v>
      </c>
      <c r="H2520" s="165">
        <v>7</v>
      </c>
      <c r="I2520" s="162"/>
    </row>
    <row r="2521" spans="2:9" s="158" customFormat="1" ht="10.5" customHeight="1">
      <c r="B2521" s="163"/>
      <c r="C2521" s="181" t="s">
        <v>2652</v>
      </c>
      <c r="D2521" s="181"/>
      <c r="E2521" s="164">
        <v>3</v>
      </c>
      <c r="F2521" s="165">
        <v>12</v>
      </c>
      <c r="G2521" s="165">
        <v>5</v>
      </c>
      <c r="H2521" s="165">
        <v>7</v>
      </c>
      <c r="I2521" s="162"/>
    </row>
    <row r="2522" spans="2:9" s="158" customFormat="1" ht="10.5" customHeight="1">
      <c r="B2522" s="163"/>
      <c r="C2522" s="181" t="s">
        <v>2653</v>
      </c>
      <c r="D2522" s="181"/>
      <c r="E2522" s="164"/>
      <c r="F2522" s="165"/>
      <c r="G2522" s="165"/>
      <c r="H2522" s="165"/>
      <c r="I2522" s="162"/>
    </row>
    <row r="2523" spans="2:9" s="158" customFormat="1" ht="10.5" customHeight="1">
      <c r="B2523" s="163"/>
      <c r="C2523" s="181" t="s">
        <v>2654</v>
      </c>
      <c r="D2523" s="181"/>
      <c r="E2523" s="164">
        <v>24</v>
      </c>
      <c r="F2523" s="165">
        <v>63</v>
      </c>
      <c r="G2523" s="165">
        <v>31</v>
      </c>
      <c r="H2523" s="165">
        <v>32</v>
      </c>
      <c r="I2523" s="162"/>
    </row>
    <row r="2524" spans="2:9" s="158" customFormat="1" ht="10.5" customHeight="1">
      <c r="B2524" s="163"/>
      <c r="C2524" s="181" t="s">
        <v>2655</v>
      </c>
      <c r="D2524" s="181"/>
      <c r="E2524" s="164">
        <v>6</v>
      </c>
      <c r="F2524" s="165">
        <v>78</v>
      </c>
      <c r="G2524" s="165">
        <v>54</v>
      </c>
      <c r="H2524" s="165">
        <v>24</v>
      </c>
      <c r="I2524" s="162"/>
    </row>
    <row r="2525" spans="2:9" s="158" customFormat="1" ht="10.5" customHeight="1">
      <c r="B2525" s="163"/>
      <c r="C2525" s="181" t="s">
        <v>2656</v>
      </c>
      <c r="D2525" s="181"/>
      <c r="E2525" s="164">
        <v>41</v>
      </c>
      <c r="F2525" s="165">
        <v>105</v>
      </c>
      <c r="G2525" s="165">
        <v>53</v>
      </c>
      <c r="H2525" s="165">
        <v>52</v>
      </c>
      <c r="I2525" s="162"/>
    </row>
    <row r="2526" spans="2:9" s="158" customFormat="1" ht="10.5" customHeight="1">
      <c r="B2526" s="163"/>
      <c r="C2526" s="181" t="s">
        <v>2657</v>
      </c>
      <c r="D2526" s="181"/>
      <c r="E2526" s="164">
        <v>3</v>
      </c>
      <c r="F2526" s="165">
        <v>4</v>
      </c>
      <c r="G2526" s="165">
        <v>3</v>
      </c>
      <c r="H2526" s="165">
        <v>1</v>
      </c>
      <c r="I2526" s="162"/>
    </row>
    <row r="2527" spans="2:9" s="158" customFormat="1" ht="10.5" customHeight="1">
      <c r="B2527" s="163"/>
      <c r="C2527" s="181" t="s">
        <v>2658</v>
      </c>
      <c r="D2527" s="181"/>
      <c r="E2527" s="164">
        <v>8</v>
      </c>
      <c r="F2527" s="165">
        <v>17</v>
      </c>
      <c r="G2527" s="165">
        <v>11</v>
      </c>
      <c r="H2527" s="165">
        <v>6</v>
      </c>
      <c r="I2527" s="162"/>
    </row>
    <row r="2528" spans="2:9" s="158" customFormat="1" ht="10.5" customHeight="1">
      <c r="B2528" s="163"/>
      <c r="C2528" s="181"/>
      <c r="D2528" s="181"/>
      <c r="E2528" s="166"/>
      <c r="F2528" s="167"/>
      <c r="G2528" s="167"/>
      <c r="H2528" s="167"/>
      <c r="I2528" s="162"/>
    </row>
    <row r="2529" spans="2:9" s="158" customFormat="1" ht="10.5" customHeight="1">
      <c r="B2529" s="163"/>
      <c r="C2529" s="181" t="s">
        <v>2659</v>
      </c>
      <c r="D2529" s="181"/>
      <c r="E2529" s="166">
        <f>SUM(E2530:E2538)</f>
        <v>83</v>
      </c>
      <c r="F2529" s="167">
        <f>SUM(F2530:F2538)</f>
        <v>245</v>
      </c>
      <c r="G2529" s="167">
        <f>SUM(G2530:G2538)</f>
        <v>125</v>
      </c>
      <c r="H2529" s="167">
        <f>SUM(H2530:H2538)</f>
        <v>120</v>
      </c>
      <c r="I2529" s="162"/>
    </row>
    <row r="2530" spans="2:9" s="158" customFormat="1" ht="10.5" customHeight="1">
      <c r="B2530" s="163"/>
      <c r="C2530" s="181" t="s">
        <v>2660</v>
      </c>
      <c r="D2530" s="181"/>
      <c r="E2530" s="164"/>
      <c r="F2530" s="165"/>
      <c r="G2530" s="165"/>
      <c r="H2530" s="165"/>
      <c r="I2530" s="162"/>
    </row>
    <row r="2531" spans="2:9" s="158" customFormat="1" ht="10.5" customHeight="1">
      <c r="B2531" s="163"/>
      <c r="C2531" s="181" t="s">
        <v>2661</v>
      </c>
      <c r="D2531" s="181"/>
      <c r="E2531" s="164">
        <v>11</v>
      </c>
      <c r="F2531" s="165">
        <v>31</v>
      </c>
      <c r="G2531" s="165">
        <v>19</v>
      </c>
      <c r="H2531" s="165">
        <v>12</v>
      </c>
      <c r="I2531" s="162"/>
    </row>
    <row r="2532" spans="2:9" s="158" customFormat="1" ht="10.5" customHeight="1">
      <c r="B2532" s="163"/>
      <c r="C2532" s="181" t="s">
        <v>2662</v>
      </c>
      <c r="D2532" s="181"/>
      <c r="E2532" s="164"/>
      <c r="F2532" s="165"/>
      <c r="G2532" s="165"/>
      <c r="H2532" s="165"/>
      <c r="I2532" s="162"/>
    </row>
    <row r="2533" spans="2:9" s="158" customFormat="1" ht="10.5" customHeight="1">
      <c r="B2533" s="163"/>
      <c r="C2533" s="181" t="s">
        <v>2663</v>
      </c>
      <c r="D2533" s="181"/>
      <c r="E2533" s="164"/>
      <c r="F2533" s="165"/>
      <c r="G2533" s="165"/>
      <c r="H2533" s="165"/>
      <c r="I2533" s="162"/>
    </row>
    <row r="2534" spans="2:9" s="158" customFormat="1" ht="10.5" customHeight="1">
      <c r="B2534" s="163"/>
      <c r="C2534" s="181" t="s">
        <v>2664</v>
      </c>
      <c r="D2534" s="181"/>
      <c r="E2534" s="164">
        <v>5</v>
      </c>
      <c r="F2534" s="165">
        <v>18</v>
      </c>
      <c r="G2534" s="165">
        <v>10</v>
      </c>
      <c r="H2534" s="165">
        <v>8</v>
      </c>
      <c r="I2534" s="162"/>
    </row>
    <row r="2535" spans="2:9" s="158" customFormat="1" ht="10.5" customHeight="1">
      <c r="B2535" s="163"/>
      <c r="C2535" s="181" t="s">
        <v>2665</v>
      </c>
      <c r="D2535" s="181"/>
      <c r="E2535" s="164">
        <v>31</v>
      </c>
      <c r="F2535" s="165">
        <v>82</v>
      </c>
      <c r="G2535" s="165">
        <v>45</v>
      </c>
      <c r="H2535" s="165">
        <v>37</v>
      </c>
      <c r="I2535" s="162"/>
    </row>
    <row r="2536" spans="2:9" s="158" customFormat="1" ht="10.5" customHeight="1">
      <c r="B2536" s="163"/>
      <c r="C2536" s="181" t="s">
        <v>2666</v>
      </c>
      <c r="D2536" s="181"/>
      <c r="E2536" s="164">
        <v>7</v>
      </c>
      <c r="F2536" s="165">
        <v>13</v>
      </c>
      <c r="G2536" s="165">
        <v>6</v>
      </c>
      <c r="H2536" s="165">
        <v>7</v>
      </c>
      <c r="I2536" s="162"/>
    </row>
    <row r="2537" spans="2:9" s="158" customFormat="1" ht="10.5" customHeight="1">
      <c r="B2537" s="163"/>
      <c r="C2537" s="181" t="s">
        <v>2667</v>
      </c>
      <c r="D2537" s="181"/>
      <c r="E2537" s="164">
        <v>6</v>
      </c>
      <c r="F2537" s="165">
        <v>17</v>
      </c>
      <c r="G2537" s="165">
        <v>9</v>
      </c>
      <c r="H2537" s="165">
        <v>8</v>
      </c>
      <c r="I2537" s="162"/>
    </row>
    <row r="2538" spans="2:9" s="158" customFormat="1" ht="10.5" customHeight="1">
      <c r="B2538" s="163"/>
      <c r="C2538" s="181" t="s">
        <v>2668</v>
      </c>
      <c r="D2538" s="181"/>
      <c r="E2538" s="164">
        <v>23</v>
      </c>
      <c r="F2538" s="165">
        <v>84</v>
      </c>
      <c r="G2538" s="165">
        <v>36</v>
      </c>
      <c r="H2538" s="165">
        <v>48</v>
      </c>
      <c r="I2538" s="162"/>
    </row>
    <row r="2539" spans="2:9" s="158" customFormat="1" ht="10.5" customHeight="1">
      <c r="B2539" s="163"/>
      <c r="C2539" s="181"/>
      <c r="D2539" s="181"/>
      <c r="E2539" s="166"/>
      <c r="F2539" s="167"/>
      <c r="G2539" s="167"/>
      <c r="H2539" s="167"/>
      <c r="I2539" s="162"/>
    </row>
    <row r="2540" spans="2:9" s="158" customFormat="1" ht="10.5" customHeight="1">
      <c r="B2540" s="163"/>
      <c r="C2540" s="181" t="s">
        <v>2669</v>
      </c>
      <c r="D2540" s="181"/>
      <c r="E2540" s="166">
        <f>SUM(E2541:E2556)</f>
        <v>217</v>
      </c>
      <c r="F2540" s="167">
        <f>SUM(F2541:F2556)</f>
        <v>559</v>
      </c>
      <c r="G2540" s="167">
        <f>SUM(G2541:G2556)</f>
        <v>284</v>
      </c>
      <c r="H2540" s="167">
        <f>SUM(H2541:H2556)</f>
        <v>275</v>
      </c>
      <c r="I2540" s="162"/>
    </row>
    <row r="2541" spans="2:9" s="158" customFormat="1" ht="10.5" customHeight="1">
      <c r="B2541" s="163"/>
      <c r="C2541" s="181" t="s">
        <v>2670</v>
      </c>
      <c r="D2541" s="181"/>
      <c r="E2541" s="164">
        <v>5</v>
      </c>
      <c r="F2541" s="165">
        <v>16</v>
      </c>
      <c r="G2541" s="165">
        <v>6</v>
      </c>
      <c r="H2541" s="165">
        <v>10</v>
      </c>
      <c r="I2541" s="162"/>
    </row>
    <row r="2542" spans="2:9" s="158" customFormat="1" ht="10.5" customHeight="1">
      <c r="B2542" s="163"/>
      <c r="C2542" s="181" t="s">
        <v>2671</v>
      </c>
      <c r="D2542" s="181"/>
      <c r="E2542" s="164"/>
      <c r="F2542" s="165"/>
      <c r="G2542" s="165"/>
      <c r="H2542" s="165"/>
      <c r="I2542" s="162"/>
    </row>
    <row r="2543" spans="2:9" s="158" customFormat="1" ht="10.5" customHeight="1">
      <c r="B2543" s="163"/>
      <c r="C2543" s="181" t="s">
        <v>2672</v>
      </c>
      <c r="D2543" s="181"/>
      <c r="E2543" s="164">
        <v>18</v>
      </c>
      <c r="F2543" s="165">
        <v>48</v>
      </c>
      <c r="G2543" s="165">
        <v>20</v>
      </c>
      <c r="H2543" s="165">
        <v>28</v>
      </c>
      <c r="I2543" s="162"/>
    </row>
    <row r="2544" spans="2:9" s="158" customFormat="1" ht="10.5" customHeight="1">
      <c r="B2544" s="163"/>
      <c r="C2544" s="181" t="s">
        <v>2673</v>
      </c>
      <c r="D2544" s="181"/>
      <c r="E2544" s="164">
        <v>19</v>
      </c>
      <c r="F2544" s="165">
        <v>49</v>
      </c>
      <c r="G2544" s="165">
        <v>22</v>
      </c>
      <c r="H2544" s="165">
        <v>27</v>
      </c>
      <c r="I2544" s="162"/>
    </row>
    <row r="2545" spans="2:9" s="158" customFormat="1" ht="10.5" customHeight="1">
      <c r="B2545" s="163"/>
      <c r="C2545" s="181" t="s">
        <v>2674</v>
      </c>
      <c r="D2545" s="181"/>
      <c r="E2545" s="164">
        <v>44</v>
      </c>
      <c r="F2545" s="165">
        <v>99</v>
      </c>
      <c r="G2545" s="165">
        <v>50</v>
      </c>
      <c r="H2545" s="165">
        <v>49</v>
      </c>
      <c r="I2545" s="162"/>
    </row>
    <row r="2546" spans="2:9" s="158" customFormat="1" ht="10.5" customHeight="1">
      <c r="B2546" s="163"/>
      <c r="C2546" s="181" t="s">
        <v>2675</v>
      </c>
      <c r="D2546" s="181"/>
      <c r="E2546" s="164">
        <v>17</v>
      </c>
      <c r="F2546" s="165">
        <v>46</v>
      </c>
      <c r="G2546" s="165">
        <v>25</v>
      </c>
      <c r="H2546" s="165">
        <v>21</v>
      </c>
      <c r="I2546" s="162"/>
    </row>
    <row r="2547" spans="2:9" s="158" customFormat="1" ht="10.5" customHeight="1">
      <c r="B2547" s="163"/>
      <c r="C2547" s="181" t="s">
        <v>2676</v>
      </c>
      <c r="D2547" s="181"/>
      <c r="E2547" s="164">
        <v>22</v>
      </c>
      <c r="F2547" s="165">
        <v>50</v>
      </c>
      <c r="G2547" s="165">
        <v>25</v>
      </c>
      <c r="H2547" s="165">
        <v>25</v>
      </c>
      <c r="I2547" s="162"/>
    </row>
    <row r="2548" spans="2:9" s="158" customFormat="1" ht="10.5" customHeight="1">
      <c r="B2548" s="163"/>
      <c r="C2548" s="181" t="s">
        <v>2677</v>
      </c>
      <c r="D2548" s="181"/>
      <c r="E2548" s="164">
        <v>42</v>
      </c>
      <c r="F2548" s="165">
        <v>109</v>
      </c>
      <c r="G2548" s="165">
        <v>62</v>
      </c>
      <c r="H2548" s="165">
        <v>47</v>
      </c>
      <c r="I2548" s="162"/>
    </row>
    <row r="2549" spans="2:9" s="158" customFormat="1" ht="10.5" customHeight="1">
      <c r="B2549" s="163"/>
      <c r="C2549" s="181" t="s">
        <v>2678</v>
      </c>
      <c r="D2549" s="181"/>
      <c r="E2549" s="164">
        <v>11</v>
      </c>
      <c r="F2549" s="165">
        <v>39</v>
      </c>
      <c r="G2549" s="165">
        <v>19</v>
      </c>
      <c r="H2549" s="165">
        <v>20</v>
      </c>
      <c r="I2549" s="162"/>
    </row>
    <row r="2550" spans="2:9" s="158" customFormat="1" ht="10.5" customHeight="1">
      <c r="B2550" s="163"/>
      <c r="C2550" s="181" t="s">
        <v>2679</v>
      </c>
      <c r="D2550" s="181"/>
      <c r="E2550" s="164">
        <v>8</v>
      </c>
      <c r="F2550" s="165">
        <v>26</v>
      </c>
      <c r="G2550" s="165">
        <v>13</v>
      </c>
      <c r="H2550" s="165">
        <v>13</v>
      </c>
      <c r="I2550" s="162"/>
    </row>
    <row r="2551" spans="2:9" s="158" customFormat="1" ht="10.5" customHeight="1">
      <c r="B2551" s="163"/>
      <c r="C2551" s="181" t="s">
        <v>2680</v>
      </c>
      <c r="D2551" s="181"/>
      <c r="E2551" s="164">
        <v>6</v>
      </c>
      <c r="F2551" s="165">
        <v>17</v>
      </c>
      <c r="G2551" s="165">
        <v>10</v>
      </c>
      <c r="H2551" s="165">
        <v>7</v>
      </c>
      <c r="I2551" s="162"/>
    </row>
    <row r="2552" spans="2:9" s="158" customFormat="1" ht="10.5" customHeight="1">
      <c r="B2552" s="163"/>
      <c r="C2552" s="181" t="s">
        <v>2681</v>
      </c>
      <c r="D2552" s="181"/>
      <c r="E2552" s="164">
        <v>5</v>
      </c>
      <c r="F2552" s="165">
        <v>11</v>
      </c>
      <c r="G2552" s="165">
        <v>6</v>
      </c>
      <c r="H2552" s="165">
        <v>5</v>
      </c>
      <c r="I2552" s="162"/>
    </row>
    <row r="2553" spans="2:9" s="158" customFormat="1" ht="10.5" customHeight="1">
      <c r="B2553" s="163"/>
      <c r="C2553" s="181" t="s">
        <v>2682</v>
      </c>
      <c r="D2553" s="181"/>
      <c r="E2553" s="164">
        <v>4</v>
      </c>
      <c r="F2553" s="165">
        <v>8</v>
      </c>
      <c r="G2553" s="165">
        <v>3</v>
      </c>
      <c r="H2553" s="165">
        <v>5</v>
      </c>
      <c r="I2553" s="162"/>
    </row>
    <row r="2554" spans="2:9" s="158" customFormat="1" ht="10.5" customHeight="1">
      <c r="B2554" s="163"/>
      <c r="C2554" s="181" t="s">
        <v>2683</v>
      </c>
      <c r="D2554" s="181"/>
      <c r="E2554" s="164">
        <v>12</v>
      </c>
      <c r="F2554" s="165">
        <v>30</v>
      </c>
      <c r="G2554" s="165">
        <v>17</v>
      </c>
      <c r="H2554" s="165">
        <v>13</v>
      </c>
      <c r="I2554" s="162"/>
    </row>
    <row r="2555" spans="2:9" s="158" customFormat="1" ht="10.5" customHeight="1">
      <c r="B2555" s="163"/>
      <c r="C2555" s="181" t="s">
        <v>2684</v>
      </c>
      <c r="D2555" s="181"/>
      <c r="E2555" s="164">
        <v>4</v>
      </c>
      <c r="F2555" s="165">
        <v>11</v>
      </c>
      <c r="G2555" s="165">
        <v>6</v>
      </c>
      <c r="H2555" s="165">
        <v>5</v>
      </c>
      <c r="I2555" s="162"/>
    </row>
    <row r="2556" spans="2:9" s="158" customFormat="1" ht="10.5" customHeight="1">
      <c r="B2556" s="163"/>
      <c r="C2556" s="181" t="s">
        <v>2685</v>
      </c>
      <c r="D2556" s="181"/>
      <c r="E2556" s="164"/>
      <c r="F2556" s="165"/>
      <c r="G2556" s="165"/>
      <c r="H2556" s="165"/>
      <c r="I2556" s="162"/>
    </row>
    <row r="2557" spans="2:9" s="158" customFormat="1" ht="10.5" customHeight="1">
      <c r="B2557" s="163"/>
      <c r="C2557" s="181"/>
      <c r="D2557" s="181"/>
      <c r="E2557" s="166"/>
      <c r="F2557" s="167"/>
      <c r="G2557" s="167"/>
      <c r="H2557" s="167"/>
      <c r="I2557" s="162"/>
    </row>
    <row r="2558" spans="2:9" s="158" customFormat="1" ht="10.5" customHeight="1">
      <c r="B2558" s="163"/>
      <c r="C2558" s="181" t="s">
        <v>2686</v>
      </c>
      <c r="D2558" s="181"/>
      <c r="E2558" s="166">
        <f>SUM(E2559:E2569)</f>
        <v>42</v>
      </c>
      <c r="F2558" s="167">
        <f>SUM(F2559:F2569)</f>
        <v>102</v>
      </c>
      <c r="G2558" s="167">
        <f>SUM(G2559:G2569)</f>
        <v>59</v>
      </c>
      <c r="H2558" s="167">
        <f>SUM(H2559:H2569)</f>
        <v>43</v>
      </c>
      <c r="I2558" s="162"/>
    </row>
    <row r="2559" spans="2:9" s="158" customFormat="1" ht="10.5" customHeight="1">
      <c r="B2559" s="163"/>
      <c r="C2559" s="181" t="s">
        <v>2687</v>
      </c>
      <c r="D2559" s="181"/>
      <c r="E2559" s="164"/>
      <c r="F2559" s="165"/>
      <c r="G2559" s="165"/>
      <c r="H2559" s="165"/>
      <c r="I2559" s="162"/>
    </row>
    <row r="2560" spans="2:9" s="158" customFormat="1" ht="10.5" customHeight="1">
      <c r="B2560" s="163"/>
      <c r="C2560" s="181" t="s">
        <v>2688</v>
      </c>
      <c r="D2560" s="181"/>
      <c r="E2560" s="164">
        <v>5</v>
      </c>
      <c r="F2560" s="165">
        <v>7</v>
      </c>
      <c r="G2560" s="165">
        <v>5</v>
      </c>
      <c r="H2560" s="165">
        <v>2</v>
      </c>
      <c r="I2560" s="162"/>
    </row>
    <row r="2561" spans="2:9" s="158" customFormat="1" ht="10.5" customHeight="1">
      <c r="B2561" s="169"/>
      <c r="C2561" s="182" t="s">
        <v>2689</v>
      </c>
      <c r="D2561" s="182"/>
      <c r="E2561" s="170"/>
      <c r="F2561" s="171"/>
      <c r="G2561" s="171"/>
      <c r="H2561" s="171"/>
      <c r="I2561" s="162"/>
    </row>
    <row r="2562" spans="2:9" s="158" customFormat="1" ht="10.5" customHeight="1">
      <c r="B2562" s="163"/>
      <c r="C2562" s="181" t="s">
        <v>2690</v>
      </c>
      <c r="D2562" s="181"/>
      <c r="E2562" s="164"/>
      <c r="F2562" s="165"/>
      <c r="G2562" s="165"/>
      <c r="H2562" s="165"/>
      <c r="I2562" s="162"/>
    </row>
    <row r="2563" spans="2:9" s="158" customFormat="1" ht="10.5" customHeight="1">
      <c r="B2563" s="163"/>
      <c r="C2563" s="181" t="s">
        <v>2691</v>
      </c>
      <c r="D2563" s="181"/>
      <c r="E2563" s="164">
        <v>8</v>
      </c>
      <c r="F2563" s="165">
        <v>20</v>
      </c>
      <c r="G2563" s="165">
        <v>10</v>
      </c>
      <c r="H2563" s="165">
        <v>10</v>
      </c>
      <c r="I2563" s="162"/>
    </row>
    <row r="2564" spans="2:9" s="158" customFormat="1" ht="10.5" customHeight="1">
      <c r="B2564" s="163"/>
      <c r="C2564" s="181" t="s">
        <v>2692</v>
      </c>
      <c r="D2564" s="181"/>
      <c r="E2564" s="164"/>
      <c r="F2564" s="165"/>
      <c r="G2564" s="165"/>
      <c r="H2564" s="165"/>
      <c r="I2564" s="162"/>
    </row>
    <row r="2565" spans="2:9" s="158" customFormat="1" ht="10.5" customHeight="1">
      <c r="B2565" s="163"/>
      <c r="C2565" s="181" t="s">
        <v>2693</v>
      </c>
      <c r="D2565" s="181"/>
      <c r="E2565" s="164"/>
      <c r="F2565" s="165"/>
      <c r="G2565" s="165"/>
      <c r="H2565" s="165"/>
      <c r="I2565" s="162"/>
    </row>
    <row r="2566" spans="2:9" s="158" customFormat="1" ht="10.5" customHeight="1">
      <c r="B2566" s="163"/>
      <c r="C2566" s="181" t="s">
        <v>2694</v>
      </c>
      <c r="D2566" s="181"/>
      <c r="E2566" s="164">
        <v>12</v>
      </c>
      <c r="F2566" s="165">
        <v>37</v>
      </c>
      <c r="G2566" s="165">
        <v>22</v>
      </c>
      <c r="H2566" s="165">
        <v>15</v>
      </c>
      <c r="I2566" s="162"/>
    </row>
    <row r="2567" spans="2:9" s="158" customFormat="1" ht="10.5" customHeight="1">
      <c r="B2567" s="163"/>
      <c r="C2567" s="181" t="s">
        <v>2695</v>
      </c>
      <c r="D2567" s="181"/>
      <c r="E2567" s="164">
        <v>13</v>
      </c>
      <c r="F2567" s="165">
        <v>26</v>
      </c>
      <c r="G2567" s="165">
        <v>15</v>
      </c>
      <c r="H2567" s="165">
        <v>11</v>
      </c>
      <c r="I2567" s="162"/>
    </row>
    <row r="2568" spans="2:9" s="158" customFormat="1" ht="10.5" customHeight="1">
      <c r="B2568" s="163"/>
      <c r="C2568" s="181" t="s">
        <v>2696</v>
      </c>
      <c r="D2568" s="181"/>
      <c r="E2568" s="164">
        <v>4</v>
      </c>
      <c r="F2568" s="165">
        <v>12</v>
      </c>
      <c r="G2568" s="165">
        <v>7</v>
      </c>
      <c r="H2568" s="165">
        <v>5</v>
      </c>
      <c r="I2568" s="162"/>
    </row>
    <row r="2569" spans="2:9" s="158" customFormat="1" ht="10.5" customHeight="1">
      <c r="B2569" s="163"/>
      <c r="C2569" s="181" t="s">
        <v>2697</v>
      </c>
      <c r="D2569" s="181"/>
      <c r="E2569" s="164"/>
      <c r="F2569" s="165"/>
      <c r="G2569" s="165"/>
      <c r="H2569" s="165"/>
      <c r="I2569" s="162"/>
    </row>
    <row r="2570" spans="2:9" s="158" customFormat="1" ht="10.5" customHeight="1">
      <c r="B2570" s="163"/>
      <c r="C2570" s="181"/>
      <c r="D2570" s="181"/>
      <c r="E2570" s="166"/>
      <c r="F2570" s="167"/>
      <c r="G2570" s="167"/>
      <c r="H2570" s="167"/>
      <c r="I2570" s="162"/>
    </row>
    <row r="2571" spans="2:9" s="158" customFormat="1" ht="10.5" customHeight="1">
      <c r="B2571" s="163"/>
      <c r="C2571" s="181" t="s">
        <v>2698</v>
      </c>
      <c r="D2571" s="181"/>
      <c r="E2571" s="166">
        <f>SUM(E2572:E2584)</f>
        <v>71</v>
      </c>
      <c r="F2571" s="167">
        <f>SUM(F2572:F2584)</f>
        <v>192</v>
      </c>
      <c r="G2571" s="167">
        <f>SUM(G2572:G2584)</f>
        <v>100</v>
      </c>
      <c r="H2571" s="167">
        <f>SUM(H2572:H2584)</f>
        <v>92</v>
      </c>
      <c r="I2571" s="162"/>
    </row>
    <row r="2572" spans="2:9" s="158" customFormat="1" ht="10.5" customHeight="1">
      <c r="B2572" s="163"/>
      <c r="C2572" s="181" t="s">
        <v>2699</v>
      </c>
      <c r="D2572" s="181"/>
      <c r="E2572" s="164">
        <v>5</v>
      </c>
      <c r="F2572" s="165">
        <v>10</v>
      </c>
      <c r="G2572" s="165">
        <v>5</v>
      </c>
      <c r="H2572" s="165">
        <v>5</v>
      </c>
      <c r="I2572" s="162"/>
    </row>
    <row r="2573" spans="2:9" s="158" customFormat="1" ht="10.5" customHeight="1">
      <c r="B2573" s="163"/>
      <c r="C2573" s="181" t="s">
        <v>2700</v>
      </c>
      <c r="D2573" s="181"/>
      <c r="E2573" s="164">
        <v>15</v>
      </c>
      <c r="F2573" s="165">
        <v>45</v>
      </c>
      <c r="G2573" s="165">
        <v>21</v>
      </c>
      <c r="H2573" s="165">
        <v>24</v>
      </c>
      <c r="I2573" s="162"/>
    </row>
    <row r="2574" spans="2:9" s="158" customFormat="1" ht="10.5" customHeight="1">
      <c r="B2574" s="163"/>
      <c r="C2574" s="181" t="s">
        <v>2701</v>
      </c>
      <c r="D2574" s="181"/>
      <c r="E2574" s="164">
        <v>10</v>
      </c>
      <c r="F2574" s="165">
        <v>20</v>
      </c>
      <c r="G2574" s="165">
        <v>11</v>
      </c>
      <c r="H2574" s="165">
        <v>9</v>
      </c>
      <c r="I2574" s="162"/>
    </row>
    <row r="2575" spans="2:9" s="158" customFormat="1" ht="10.5" customHeight="1">
      <c r="B2575" s="163"/>
      <c r="C2575" s="181" t="s">
        <v>2702</v>
      </c>
      <c r="D2575" s="181"/>
      <c r="E2575" s="164"/>
      <c r="F2575" s="165"/>
      <c r="G2575" s="165"/>
      <c r="H2575" s="165"/>
      <c r="I2575" s="162"/>
    </row>
    <row r="2576" spans="2:9" s="158" customFormat="1" ht="10.5" customHeight="1">
      <c r="B2576" s="163"/>
      <c r="C2576" s="181" t="s">
        <v>2703</v>
      </c>
      <c r="D2576" s="181"/>
      <c r="E2576" s="164">
        <v>12</v>
      </c>
      <c r="F2576" s="165">
        <v>36</v>
      </c>
      <c r="G2576" s="165">
        <v>15</v>
      </c>
      <c r="H2576" s="165">
        <v>21</v>
      </c>
      <c r="I2576" s="162"/>
    </row>
    <row r="2577" spans="2:9" s="158" customFormat="1" ht="10.5" customHeight="1">
      <c r="B2577" s="163"/>
      <c r="C2577" s="181" t="s">
        <v>2704</v>
      </c>
      <c r="D2577" s="181"/>
      <c r="E2577" s="164">
        <v>3</v>
      </c>
      <c r="F2577" s="165">
        <v>8</v>
      </c>
      <c r="G2577" s="165">
        <v>6</v>
      </c>
      <c r="H2577" s="165">
        <v>2</v>
      </c>
      <c r="I2577" s="162"/>
    </row>
    <row r="2578" spans="2:9" s="158" customFormat="1" ht="10.5" customHeight="1">
      <c r="B2578" s="163"/>
      <c r="C2578" s="181" t="s">
        <v>2705</v>
      </c>
      <c r="D2578" s="181"/>
      <c r="E2578" s="164"/>
      <c r="F2578" s="165"/>
      <c r="G2578" s="165"/>
      <c r="H2578" s="165"/>
      <c r="I2578" s="162"/>
    </row>
    <row r="2579" spans="2:9" s="158" customFormat="1" ht="10.5" customHeight="1">
      <c r="B2579" s="163"/>
      <c r="C2579" s="181" t="s">
        <v>2706</v>
      </c>
      <c r="D2579" s="181"/>
      <c r="E2579" s="164">
        <v>3</v>
      </c>
      <c r="F2579" s="165">
        <v>10</v>
      </c>
      <c r="G2579" s="165">
        <v>6</v>
      </c>
      <c r="H2579" s="165">
        <v>4</v>
      </c>
      <c r="I2579" s="162"/>
    </row>
    <row r="2580" spans="2:9" s="158" customFormat="1" ht="10.5" customHeight="1">
      <c r="B2580" s="163"/>
      <c r="C2580" s="181" t="s">
        <v>2707</v>
      </c>
      <c r="D2580" s="181"/>
      <c r="E2580" s="164"/>
      <c r="F2580" s="165"/>
      <c r="G2580" s="165"/>
      <c r="H2580" s="165"/>
      <c r="I2580" s="162"/>
    </row>
    <row r="2581" spans="2:9" s="158" customFormat="1" ht="10.5" customHeight="1">
      <c r="B2581" s="163"/>
      <c r="C2581" s="181" t="s">
        <v>2708</v>
      </c>
      <c r="D2581" s="181"/>
      <c r="E2581" s="164">
        <v>16</v>
      </c>
      <c r="F2581" s="165">
        <v>44</v>
      </c>
      <c r="G2581" s="165">
        <v>26</v>
      </c>
      <c r="H2581" s="165">
        <v>18</v>
      </c>
      <c r="I2581" s="162"/>
    </row>
    <row r="2582" spans="2:9" s="158" customFormat="1" ht="10.5" customHeight="1">
      <c r="B2582" s="163"/>
      <c r="C2582" s="181" t="s">
        <v>2709</v>
      </c>
      <c r="D2582" s="181"/>
      <c r="E2582" s="164"/>
      <c r="F2582" s="165"/>
      <c r="G2582" s="165"/>
      <c r="H2582" s="165"/>
      <c r="I2582" s="162"/>
    </row>
    <row r="2583" spans="2:9" s="158" customFormat="1" ht="10.5" customHeight="1">
      <c r="B2583" s="163"/>
      <c r="C2583" s="181" t="s">
        <v>2710</v>
      </c>
      <c r="D2583" s="181"/>
      <c r="E2583" s="164">
        <v>7</v>
      </c>
      <c r="F2583" s="165">
        <v>19</v>
      </c>
      <c r="G2583" s="165">
        <v>10</v>
      </c>
      <c r="H2583" s="165">
        <v>9</v>
      </c>
      <c r="I2583" s="162"/>
    </row>
    <row r="2584" spans="2:9" s="158" customFormat="1" ht="10.5" customHeight="1">
      <c r="B2584" s="163"/>
      <c r="C2584" s="181" t="s">
        <v>2711</v>
      </c>
      <c r="D2584" s="181"/>
      <c r="E2584" s="164"/>
      <c r="F2584" s="165"/>
      <c r="G2584" s="165"/>
      <c r="H2584" s="165"/>
      <c r="I2584" s="162"/>
    </row>
    <row r="2585" spans="2:9" s="158" customFormat="1" ht="10.5" customHeight="1">
      <c r="B2585" s="163"/>
      <c r="C2585" s="181"/>
      <c r="D2585" s="181"/>
      <c r="E2585" s="166"/>
      <c r="F2585" s="167"/>
      <c r="G2585" s="167"/>
      <c r="H2585" s="167"/>
      <c r="I2585" s="162"/>
    </row>
    <row r="2586" spans="2:9" s="158" customFormat="1" ht="10.5" customHeight="1">
      <c r="B2586" s="163"/>
      <c r="C2586" s="181" t="s">
        <v>2712</v>
      </c>
      <c r="D2586" s="181"/>
      <c r="E2586" s="166">
        <f>SUM(E2587:E2601)</f>
        <v>73</v>
      </c>
      <c r="F2586" s="167">
        <f>SUM(F2587:F2601)</f>
        <v>237</v>
      </c>
      <c r="G2586" s="167">
        <f>SUM(G2587:G2601)</f>
        <v>122</v>
      </c>
      <c r="H2586" s="167">
        <f>SUM(H2587:H2601)</f>
        <v>115</v>
      </c>
      <c r="I2586" s="162"/>
    </row>
    <row r="2587" spans="2:9" s="158" customFormat="1" ht="10.5" customHeight="1">
      <c r="B2587" s="163"/>
      <c r="C2587" s="181" t="s">
        <v>2713</v>
      </c>
      <c r="D2587" s="181"/>
      <c r="E2587" s="164">
        <v>3</v>
      </c>
      <c r="F2587" s="165">
        <v>9</v>
      </c>
      <c r="G2587" s="165">
        <v>3</v>
      </c>
      <c r="H2587" s="165">
        <v>6</v>
      </c>
      <c r="I2587" s="162"/>
    </row>
    <row r="2588" spans="2:9" s="158" customFormat="1" ht="10.5" customHeight="1">
      <c r="B2588" s="163"/>
      <c r="C2588" s="181" t="s">
        <v>2714</v>
      </c>
      <c r="D2588" s="181"/>
      <c r="E2588" s="164"/>
      <c r="F2588" s="165"/>
      <c r="G2588" s="165"/>
      <c r="H2588" s="165"/>
      <c r="I2588" s="162"/>
    </row>
    <row r="2589" spans="2:9" s="158" customFormat="1" ht="10.5" customHeight="1">
      <c r="B2589" s="163"/>
      <c r="C2589" s="181" t="s">
        <v>2715</v>
      </c>
      <c r="D2589" s="181"/>
      <c r="E2589" s="164">
        <v>9</v>
      </c>
      <c r="F2589" s="165">
        <v>40</v>
      </c>
      <c r="G2589" s="165">
        <v>16</v>
      </c>
      <c r="H2589" s="165">
        <v>24</v>
      </c>
      <c r="I2589" s="162"/>
    </row>
    <row r="2590" spans="2:9" s="158" customFormat="1" ht="10.5" customHeight="1">
      <c r="B2590" s="163"/>
      <c r="C2590" s="181" t="s">
        <v>2716</v>
      </c>
      <c r="D2590" s="181"/>
      <c r="E2590" s="164"/>
      <c r="F2590" s="165"/>
      <c r="G2590" s="165"/>
      <c r="H2590" s="165"/>
      <c r="I2590" s="162"/>
    </row>
    <row r="2591" spans="2:9" s="158" customFormat="1" ht="10.5" customHeight="1">
      <c r="B2591" s="163"/>
      <c r="C2591" s="181" t="s">
        <v>2717</v>
      </c>
      <c r="D2591" s="181"/>
      <c r="E2591" s="164">
        <v>9</v>
      </c>
      <c r="F2591" s="165">
        <v>28</v>
      </c>
      <c r="G2591" s="165">
        <v>12</v>
      </c>
      <c r="H2591" s="165">
        <v>16</v>
      </c>
      <c r="I2591" s="162"/>
    </row>
    <row r="2592" spans="2:9" s="158" customFormat="1" ht="10.5" customHeight="1">
      <c r="B2592" s="163"/>
      <c r="C2592" s="181" t="s">
        <v>2718</v>
      </c>
      <c r="D2592" s="181"/>
      <c r="E2592" s="164">
        <v>4</v>
      </c>
      <c r="F2592" s="165">
        <v>16</v>
      </c>
      <c r="G2592" s="165">
        <v>8</v>
      </c>
      <c r="H2592" s="165">
        <v>8</v>
      </c>
      <c r="I2592" s="162"/>
    </row>
    <row r="2593" spans="2:9" s="158" customFormat="1" ht="10.5" customHeight="1">
      <c r="B2593" s="163"/>
      <c r="C2593" s="181" t="s">
        <v>2719</v>
      </c>
      <c r="D2593" s="181"/>
      <c r="E2593" s="164">
        <v>4</v>
      </c>
      <c r="F2593" s="165">
        <v>18</v>
      </c>
      <c r="G2593" s="165">
        <v>9</v>
      </c>
      <c r="H2593" s="165">
        <v>9</v>
      </c>
      <c r="I2593" s="162"/>
    </row>
    <row r="2594" spans="2:9" s="158" customFormat="1" ht="10.5" customHeight="1">
      <c r="B2594" s="163"/>
      <c r="C2594" s="181" t="s">
        <v>2720</v>
      </c>
      <c r="D2594" s="181"/>
      <c r="E2594" s="164">
        <v>8</v>
      </c>
      <c r="F2594" s="165">
        <v>25</v>
      </c>
      <c r="G2594" s="165">
        <v>15</v>
      </c>
      <c r="H2594" s="165">
        <v>10</v>
      </c>
      <c r="I2594" s="162"/>
    </row>
    <row r="2595" spans="2:9" s="158" customFormat="1" ht="10.5" customHeight="1">
      <c r="B2595" s="163"/>
      <c r="C2595" s="181" t="s">
        <v>2721</v>
      </c>
      <c r="D2595" s="181"/>
      <c r="E2595" s="164"/>
      <c r="F2595" s="165"/>
      <c r="G2595" s="165"/>
      <c r="H2595" s="165"/>
      <c r="I2595" s="162"/>
    </row>
    <row r="2596" spans="2:9" s="158" customFormat="1" ht="10.5" customHeight="1">
      <c r="B2596" s="163"/>
      <c r="C2596" s="181" t="s">
        <v>2722</v>
      </c>
      <c r="D2596" s="181"/>
      <c r="E2596" s="164">
        <v>8</v>
      </c>
      <c r="F2596" s="165">
        <v>26</v>
      </c>
      <c r="G2596" s="165">
        <v>15</v>
      </c>
      <c r="H2596" s="165">
        <v>11</v>
      </c>
      <c r="I2596" s="162"/>
    </row>
    <row r="2597" spans="2:9" s="158" customFormat="1" ht="10.5" customHeight="1">
      <c r="B2597" s="163"/>
      <c r="C2597" s="181" t="s">
        <v>2723</v>
      </c>
      <c r="D2597" s="181"/>
      <c r="E2597" s="164"/>
      <c r="F2597" s="165"/>
      <c r="G2597" s="165"/>
      <c r="H2597" s="165"/>
      <c r="I2597" s="162"/>
    </row>
    <row r="2598" spans="2:9" s="158" customFormat="1" ht="10.5" customHeight="1">
      <c r="B2598" s="163"/>
      <c r="C2598" s="181" t="s">
        <v>2724</v>
      </c>
      <c r="D2598" s="181"/>
      <c r="E2598" s="164">
        <v>7</v>
      </c>
      <c r="F2598" s="165">
        <v>18</v>
      </c>
      <c r="G2598" s="165">
        <v>8</v>
      </c>
      <c r="H2598" s="165">
        <v>10</v>
      </c>
      <c r="I2598" s="162"/>
    </row>
    <row r="2599" spans="2:9" s="158" customFormat="1" ht="10.5" customHeight="1">
      <c r="B2599" s="163"/>
      <c r="C2599" s="181" t="s">
        <v>2725</v>
      </c>
      <c r="D2599" s="181"/>
      <c r="E2599" s="164">
        <v>9</v>
      </c>
      <c r="F2599" s="165">
        <v>21</v>
      </c>
      <c r="G2599" s="165">
        <v>15</v>
      </c>
      <c r="H2599" s="165">
        <v>6</v>
      </c>
      <c r="I2599" s="162"/>
    </row>
    <row r="2600" spans="2:9" s="158" customFormat="1" ht="10.5" customHeight="1">
      <c r="B2600" s="163"/>
      <c r="C2600" s="181" t="s">
        <v>2726</v>
      </c>
      <c r="D2600" s="181"/>
      <c r="E2600" s="164">
        <v>7</v>
      </c>
      <c r="F2600" s="165">
        <v>25</v>
      </c>
      <c r="G2600" s="165">
        <v>15</v>
      </c>
      <c r="H2600" s="165">
        <v>10</v>
      </c>
      <c r="I2600" s="162"/>
    </row>
    <row r="2601" spans="2:9" s="158" customFormat="1" ht="10.5" customHeight="1">
      <c r="B2601" s="163"/>
      <c r="C2601" s="181" t="s">
        <v>2727</v>
      </c>
      <c r="D2601" s="181"/>
      <c r="E2601" s="164">
        <v>5</v>
      </c>
      <c r="F2601" s="165">
        <v>11</v>
      </c>
      <c r="G2601" s="165">
        <v>6</v>
      </c>
      <c r="H2601" s="165">
        <v>5</v>
      </c>
      <c r="I2601" s="162"/>
    </row>
    <row r="2602" spans="2:9" s="158" customFormat="1" ht="10.5" customHeight="1">
      <c r="B2602" s="163"/>
      <c r="C2602" s="181"/>
      <c r="D2602" s="181"/>
      <c r="E2602" s="166"/>
      <c r="F2602" s="167"/>
      <c r="G2602" s="167"/>
      <c r="H2602" s="167"/>
      <c r="I2602" s="162"/>
    </row>
    <row r="2603" spans="2:9" s="158" customFormat="1" ht="10.5" customHeight="1">
      <c r="B2603" s="163"/>
      <c r="C2603" s="181" t="s">
        <v>2728</v>
      </c>
      <c r="D2603" s="181"/>
      <c r="E2603" s="166">
        <f>SUM(E2604:E2618)</f>
        <v>36</v>
      </c>
      <c r="F2603" s="167">
        <f>SUM(F2604:F2618)</f>
        <v>105</v>
      </c>
      <c r="G2603" s="167">
        <f>SUM(G2604:G2618)</f>
        <v>58</v>
      </c>
      <c r="H2603" s="167">
        <f>SUM(H2604:H2618)</f>
        <v>47</v>
      </c>
      <c r="I2603" s="162"/>
    </row>
    <row r="2604" spans="2:9" s="158" customFormat="1" ht="10.5" customHeight="1">
      <c r="B2604" s="163"/>
      <c r="C2604" s="181" t="s">
        <v>2729</v>
      </c>
      <c r="D2604" s="181"/>
      <c r="E2604" s="164">
        <v>3</v>
      </c>
      <c r="F2604" s="165">
        <v>8</v>
      </c>
      <c r="G2604" s="165">
        <v>5</v>
      </c>
      <c r="H2604" s="165">
        <v>3</v>
      </c>
      <c r="I2604" s="162"/>
    </row>
    <row r="2605" spans="2:9" s="158" customFormat="1" ht="10.5" customHeight="1">
      <c r="B2605" s="163"/>
      <c r="C2605" s="181" t="s">
        <v>2730</v>
      </c>
      <c r="D2605" s="181"/>
      <c r="E2605" s="164"/>
      <c r="F2605" s="165"/>
      <c r="G2605" s="165"/>
      <c r="H2605" s="165"/>
      <c r="I2605" s="162"/>
    </row>
    <row r="2606" spans="2:9" s="158" customFormat="1" ht="10.5" customHeight="1">
      <c r="B2606" s="163"/>
      <c r="C2606" s="181" t="s">
        <v>2731</v>
      </c>
      <c r="D2606" s="181"/>
      <c r="E2606" s="164"/>
      <c r="F2606" s="165"/>
      <c r="G2606" s="165"/>
      <c r="H2606" s="165"/>
      <c r="I2606" s="162"/>
    </row>
    <row r="2607" spans="2:9" s="158" customFormat="1" ht="10.5" customHeight="1">
      <c r="B2607" s="163"/>
      <c r="C2607" s="181" t="s">
        <v>2732</v>
      </c>
      <c r="D2607" s="181"/>
      <c r="E2607" s="164">
        <v>5</v>
      </c>
      <c r="F2607" s="165">
        <v>16</v>
      </c>
      <c r="G2607" s="165">
        <v>10</v>
      </c>
      <c r="H2607" s="165">
        <v>6</v>
      </c>
      <c r="I2607" s="162"/>
    </row>
    <row r="2608" spans="2:9" s="158" customFormat="1" ht="10.5" customHeight="1">
      <c r="B2608" s="163"/>
      <c r="C2608" s="181" t="s">
        <v>2733</v>
      </c>
      <c r="D2608" s="181"/>
      <c r="E2608" s="164"/>
      <c r="F2608" s="165"/>
      <c r="G2608" s="165"/>
      <c r="H2608" s="165"/>
      <c r="I2608" s="162"/>
    </row>
    <row r="2609" spans="2:9" s="158" customFormat="1" ht="10.5" customHeight="1">
      <c r="B2609" s="163"/>
      <c r="C2609" s="181" t="s">
        <v>2734</v>
      </c>
      <c r="D2609" s="181"/>
      <c r="E2609" s="164"/>
      <c r="F2609" s="165"/>
      <c r="G2609" s="165"/>
      <c r="H2609" s="165"/>
      <c r="I2609" s="162"/>
    </row>
    <row r="2610" spans="2:9" s="158" customFormat="1" ht="10.5" customHeight="1">
      <c r="B2610" s="163"/>
      <c r="C2610" s="181" t="s">
        <v>2735</v>
      </c>
      <c r="D2610" s="181"/>
      <c r="E2610" s="164">
        <v>3</v>
      </c>
      <c r="F2610" s="165">
        <v>9</v>
      </c>
      <c r="G2610" s="165">
        <v>5</v>
      </c>
      <c r="H2610" s="165">
        <v>4</v>
      </c>
      <c r="I2610" s="162"/>
    </row>
    <row r="2611" spans="2:9" s="158" customFormat="1" ht="10.5" customHeight="1">
      <c r="B2611" s="163"/>
      <c r="C2611" s="181" t="s">
        <v>2736</v>
      </c>
      <c r="D2611" s="181"/>
      <c r="E2611" s="164"/>
      <c r="F2611" s="165"/>
      <c r="G2611" s="165"/>
      <c r="H2611" s="165"/>
      <c r="I2611" s="162"/>
    </row>
    <row r="2612" spans="2:9" s="158" customFormat="1" ht="10.5" customHeight="1">
      <c r="B2612" s="163"/>
      <c r="C2612" s="181" t="s">
        <v>2737</v>
      </c>
      <c r="D2612" s="181"/>
      <c r="E2612" s="164">
        <v>4</v>
      </c>
      <c r="F2612" s="165">
        <v>14</v>
      </c>
      <c r="G2612" s="165">
        <v>7</v>
      </c>
      <c r="H2612" s="165">
        <v>7</v>
      </c>
      <c r="I2612" s="162"/>
    </row>
    <row r="2613" spans="2:9" s="158" customFormat="1" ht="10.5" customHeight="1">
      <c r="B2613" s="163"/>
      <c r="C2613" s="181" t="s">
        <v>2738</v>
      </c>
      <c r="D2613" s="181"/>
      <c r="E2613" s="164"/>
      <c r="F2613" s="165"/>
      <c r="G2613" s="165"/>
      <c r="H2613" s="165"/>
      <c r="I2613" s="162"/>
    </row>
    <row r="2614" spans="2:9" s="158" customFormat="1" ht="10.5" customHeight="1">
      <c r="B2614" s="163"/>
      <c r="C2614" s="181" t="s">
        <v>2739</v>
      </c>
      <c r="D2614" s="181"/>
      <c r="E2614" s="164">
        <v>4</v>
      </c>
      <c r="F2614" s="165">
        <v>13</v>
      </c>
      <c r="G2614" s="165">
        <v>6</v>
      </c>
      <c r="H2614" s="165">
        <v>7</v>
      </c>
      <c r="I2614" s="162"/>
    </row>
    <row r="2615" spans="2:9" s="158" customFormat="1" ht="10.5" customHeight="1">
      <c r="B2615" s="163"/>
      <c r="C2615" s="181" t="s">
        <v>2740</v>
      </c>
      <c r="D2615" s="181"/>
      <c r="E2615" s="164">
        <v>7</v>
      </c>
      <c r="F2615" s="165">
        <v>17</v>
      </c>
      <c r="G2615" s="165">
        <v>10</v>
      </c>
      <c r="H2615" s="165">
        <v>7</v>
      </c>
      <c r="I2615" s="162"/>
    </row>
    <row r="2616" spans="2:9" s="158" customFormat="1" ht="10.5" customHeight="1">
      <c r="B2616" s="163"/>
      <c r="C2616" s="181" t="s">
        <v>2741</v>
      </c>
      <c r="D2616" s="181"/>
      <c r="E2616" s="164">
        <v>4</v>
      </c>
      <c r="F2616" s="165">
        <v>12</v>
      </c>
      <c r="G2616" s="165">
        <v>5</v>
      </c>
      <c r="H2616" s="165">
        <v>7</v>
      </c>
      <c r="I2616" s="162"/>
    </row>
    <row r="2617" spans="2:9" s="158" customFormat="1" ht="10.5" customHeight="1">
      <c r="B2617" s="163"/>
      <c r="C2617" s="181" t="s">
        <v>2742</v>
      </c>
      <c r="D2617" s="181"/>
      <c r="E2617" s="164">
        <v>6</v>
      </c>
      <c r="F2617" s="165">
        <v>16</v>
      </c>
      <c r="G2617" s="165">
        <v>10</v>
      </c>
      <c r="H2617" s="165">
        <v>6</v>
      </c>
      <c r="I2617" s="162"/>
    </row>
    <row r="2618" spans="2:9" s="158" customFormat="1" ht="10.5" customHeight="1">
      <c r="B2618" s="163"/>
      <c r="C2618" s="181" t="s">
        <v>2743</v>
      </c>
      <c r="D2618" s="181"/>
      <c r="E2618" s="164"/>
      <c r="F2618" s="165"/>
      <c r="G2618" s="165"/>
      <c r="H2618" s="165"/>
      <c r="I2618" s="162"/>
    </row>
    <row r="2619" spans="2:9" s="158" customFormat="1" ht="10.5" customHeight="1">
      <c r="B2619" s="163"/>
      <c r="C2619" s="181"/>
      <c r="D2619" s="181"/>
      <c r="E2619" s="166"/>
      <c r="F2619" s="167"/>
      <c r="G2619" s="167"/>
      <c r="H2619" s="167"/>
      <c r="I2619" s="162"/>
    </row>
    <row r="2620" spans="2:9" s="158" customFormat="1" ht="10.5" customHeight="1">
      <c r="B2620" s="163"/>
      <c r="C2620" s="181" t="s">
        <v>2744</v>
      </c>
      <c r="D2620" s="181"/>
      <c r="E2620" s="166">
        <f>SUM(E2621:E2624)</f>
        <v>47</v>
      </c>
      <c r="F2620" s="167">
        <f>SUM(F2621:F2624)</f>
        <v>119</v>
      </c>
      <c r="G2620" s="167">
        <f>SUM(G2621:G2624)</f>
        <v>56</v>
      </c>
      <c r="H2620" s="167">
        <f>SUM(H2621:H2624)</f>
        <v>63</v>
      </c>
      <c r="I2620" s="162"/>
    </row>
    <row r="2621" spans="2:9" s="158" customFormat="1" ht="10.5" customHeight="1">
      <c r="B2621" s="163"/>
      <c r="C2621" s="181" t="s">
        <v>2745</v>
      </c>
      <c r="D2621" s="181"/>
      <c r="E2621" s="164">
        <v>29</v>
      </c>
      <c r="F2621" s="165">
        <v>82</v>
      </c>
      <c r="G2621" s="165">
        <v>36</v>
      </c>
      <c r="H2621" s="165">
        <v>46</v>
      </c>
      <c r="I2621" s="162"/>
    </row>
    <row r="2622" spans="2:9" s="158" customFormat="1" ht="10.5" customHeight="1">
      <c r="B2622" s="163"/>
      <c r="C2622" s="181" t="s">
        <v>2746</v>
      </c>
      <c r="D2622" s="181"/>
      <c r="E2622" s="164"/>
      <c r="F2622" s="165"/>
      <c r="G2622" s="165"/>
      <c r="H2622" s="165"/>
      <c r="I2622" s="162"/>
    </row>
    <row r="2623" spans="2:9" s="158" customFormat="1" ht="10.5" customHeight="1">
      <c r="B2623" s="163"/>
      <c r="C2623" s="181" t="s">
        <v>2747</v>
      </c>
      <c r="D2623" s="181"/>
      <c r="E2623" s="164">
        <v>11</v>
      </c>
      <c r="F2623" s="165">
        <v>17</v>
      </c>
      <c r="G2623" s="165">
        <v>10</v>
      </c>
      <c r="H2623" s="165">
        <v>7</v>
      </c>
      <c r="I2623" s="162"/>
    </row>
    <row r="2624" spans="2:9" s="158" customFormat="1" ht="10.5" customHeight="1">
      <c r="B2624" s="163"/>
      <c r="C2624" s="181" t="s">
        <v>2748</v>
      </c>
      <c r="D2624" s="181"/>
      <c r="E2624" s="164">
        <v>7</v>
      </c>
      <c r="F2624" s="165">
        <v>20</v>
      </c>
      <c r="G2624" s="165">
        <v>10</v>
      </c>
      <c r="H2624" s="165">
        <v>10</v>
      </c>
      <c r="I2624" s="162"/>
    </row>
    <row r="2625" spans="2:9" s="158" customFormat="1" ht="10.5" customHeight="1">
      <c r="B2625" s="163"/>
      <c r="C2625" s="181"/>
      <c r="D2625" s="181"/>
      <c r="E2625" s="166"/>
      <c r="F2625" s="167"/>
      <c r="G2625" s="167"/>
      <c r="H2625" s="167"/>
      <c r="I2625" s="162"/>
    </row>
    <row r="2626" spans="2:9" s="158" customFormat="1" ht="10.5" customHeight="1">
      <c r="B2626" s="163"/>
      <c r="C2626" s="181" t="s">
        <v>2749</v>
      </c>
      <c r="D2626" s="181"/>
      <c r="E2626" s="166">
        <f>SUM(E2627:E2645)</f>
        <v>172</v>
      </c>
      <c r="F2626" s="167">
        <f>SUM(F2627:F2645)</f>
        <v>449</v>
      </c>
      <c r="G2626" s="167">
        <f>SUM(G2627:G2645)</f>
        <v>222</v>
      </c>
      <c r="H2626" s="167">
        <f>SUM(H2627:H2645)</f>
        <v>227</v>
      </c>
      <c r="I2626" s="162"/>
    </row>
    <row r="2627" spans="2:9" s="158" customFormat="1" ht="10.5" customHeight="1">
      <c r="B2627" s="163"/>
      <c r="C2627" s="181" t="s">
        <v>2750</v>
      </c>
      <c r="D2627" s="181"/>
      <c r="E2627" s="164">
        <v>5</v>
      </c>
      <c r="F2627" s="165">
        <v>12</v>
      </c>
      <c r="G2627" s="165">
        <v>7</v>
      </c>
      <c r="H2627" s="165">
        <v>5</v>
      </c>
      <c r="I2627" s="162"/>
    </row>
    <row r="2628" spans="2:9" s="158" customFormat="1" ht="10.5" customHeight="1">
      <c r="B2628" s="163"/>
      <c r="C2628" s="181" t="s">
        <v>2751</v>
      </c>
      <c r="D2628" s="181"/>
      <c r="E2628" s="164">
        <v>3</v>
      </c>
      <c r="F2628" s="165">
        <v>12</v>
      </c>
      <c r="G2628" s="165">
        <v>7</v>
      </c>
      <c r="H2628" s="165">
        <v>5</v>
      </c>
      <c r="I2628" s="162"/>
    </row>
    <row r="2629" spans="2:9" s="158" customFormat="1" ht="10.5" customHeight="1">
      <c r="B2629" s="163"/>
      <c r="C2629" s="181" t="s">
        <v>2752</v>
      </c>
      <c r="D2629" s="181"/>
      <c r="E2629" s="164">
        <v>15</v>
      </c>
      <c r="F2629" s="165">
        <v>33</v>
      </c>
      <c r="G2629" s="165">
        <v>19</v>
      </c>
      <c r="H2629" s="165">
        <v>14</v>
      </c>
      <c r="I2629" s="162"/>
    </row>
    <row r="2630" spans="2:9" s="158" customFormat="1" ht="10.5" customHeight="1">
      <c r="B2630" s="163"/>
      <c r="C2630" s="181" t="s">
        <v>2753</v>
      </c>
      <c r="D2630" s="181"/>
      <c r="E2630" s="164">
        <v>10</v>
      </c>
      <c r="F2630" s="165">
        <v>33</v>
      </c>
      <c r="G2630" s="165">
        <v>15</v>
      </c>
      <c r="H2630" s="165">
        <v>18</v>
      </c>
      <c r="I2630" s="162"/>
    </row>
    <row r="2631" spans="2:9" s="158" customFormat="1" ht="10.5" customHeight="1">
      <c r="B2631" s="163"/>
      <c r="C2631" s="181" t="s">
        <v>2754</v>
      </c>
      <c r="D2631" s="181"/>
      <c r="E2631" s="164">
        <v>23</v>
      </c>
      <c r="F2631" s="165">
        <v>60</v>
      </c>
      <c r="G2631" s="165">
        <v>30</v>
      </c>
      <c r="H2631" s="165">
        <v>30</v>
      </c>
      <c r="I2631" s="162"/>
    </row>
    <row r="2632" spans="2:9" s="158" customFormat="1" ht="10.5" customHeight="1">
      <c r="B2632" s="169"/>
      <c r="C2632" s="182" t="s">
        <v>2755</v>
      </c>
      <c r="D2632" s="182"/>
      <c r="E2632" s="170">
        <v>21</v>
      </c>
      <c r="F2632" s="171">
        <v>56</v>
      </c>
      <c r="G2632" s="171">
        <v>25</v>
      </c>
      <c r="H2632" s="171">
        <v>31</v>
      </c>
      <c r="I2632" s="162"/>
    </row>
    <row r="2633" spans="2:9" s="158" customFormat="1" ht="10.5" customHeight="1">
      <c r="B2633" s="163"/>
      <c r="C2633" s="181" t="s">
        <v>2756</v>
      </c>
      <c r="D2633" s="181"/>
      <c r="E2633" s="164">
        <v>5</v>
      </c>
      <c r="F2633" s="165">
        <v>11</v>
      </c>
      <c r="G2633" s="165">
        <v>7</v>
      </c>
      <c r="H2633" s="165">
        <v>4</v>
      </c>
      <c r="I2633" s="162"/>
    </row>
    <row r="2634" spans="2:9" s="158" customFormat="1" ht="10.5" customHeight="1">
      <c r="B2634" s="163"/>
      <c r="C2634" s="181" t="s">
        <v>2757</v>
      </c>
      <c r="D2634" s="181"/>
      <c r="E2634" s="164">
        <v>9</v>
      </c>
      <c r="F2634" s="165">
        <v>24</v>
      </c>
      <c r="G2634" s="165">
        <v>13</v>
      </c>
      <c r="H2634" s="165">
        <v>11</v>
      </c>
      <c r="I2634" s="162"/>
    </row>
    <row r="2635" spans="2:9" s="158" customFormat="1" ht="10.5" customHeight="1">
      <c r="B2635" s="163"/>
      <c r="C2635" s="181" t="s">
        <v>2758</v>
      </c>
      <c r="D2635" s="181"/>
      <c r="E2635" s="164">
        <v>8</v>
      </c>
      <c r="F2635" s="165">
        <v>31</v>
      </c>
      <c r="G2635" s="165">
        <v>13</v>
      </c>
      <c r="H2635" s="165">
        <v>18</v>
      </c>
      <c r="I2635" s="162"/>
    </row>
    <row r="2636" spans="2:9" s="158" customFormat="1" ht="10.5" customHeight="1">
      <c r="B2636" s="163"/>
      <c r="C2636" s="181" t="s">
        <v>2759</v>
      </c>
      <c r="D2636" s="181"/>
      <c r="E2636" s="164">
        <v>4</v>
      </c>
      <c r="F2636" s="165">
        <v>8</v>
      </c>
      <c r="G2636" s="165">
        <v>5</v>
      </c>
      <c r="H2636" s="165">
        <v>3</v>
      </c>
      <c r="I2636" s="162"/>
    </row>
    <row r="2637" spans="2:9" s="158" customFormat="1" ht="10.5" customHeight="1">
      <c r="B2637" s="163"/>
      <c r="C2637" s="181" t="s">
        <v>2760</v>
      </c>
      <c r="D2637" s="181"/>
      <c r="E2637" s="164"/>
      <c r="F2637" s="165"/>
      <c r="G2637" s="165"/>
      <c r="H2637" s="165"/>
      <c r="I2637" s="162"/>
    </row>
    <row r="2638" spans="2:9" s="158" customFormat="1" ht="10.5" customHeight="1">
      <c r="B2638" s="163"/>
      <c r="C2638" s="181" t="s">
        <v>2761</v>
      </c>
      <c r="D2638" s="181"/>
      <c r="E2638" s="164">
        <v>10</v>
      </c>
      <c r="F2638" s="165">
        <v>24</v>
      </c>
      <c r="G2638" s="165">
        <v>9</v>
      </c>
      <c r="H2638" s="165">
        <v>15</v>
      </c>
      <c r="I2638" s="162"/>
    </row>
    <row r="2639" spans="2:9" s="158" customFormat="1" ht="10.5" customHeight="1">
      <c r="B2639" s="163"/>
      <c r="C2639" s="181" t="s">
        <v>2762</v>
      </c>
      <c r="D2639" s="181"/>
      <c r="E2639" s="164"/>
      <c r="F2639" s="165"/>
      <c r="G2639" s="165"/>
      <c r="H2639" s="165"/>
      <c r="I2639" s="162"/>
    </row>
    <row r="2640" spans="2:9" s="158" customFormat="1" ht="10.5" customHeight="1">
      <c r="B2640" s="163"/>
      <c r="C2640" s="181" t="s">
        <v>2763</v>
      </c>
      <c r="D2640" s="181"/>
      <c r="E2640" s="164">
        <v>6</v>
      </c>
      <c r="F2640" s="165">
        <v>13</v>
      </c>
      <c r="G2640" s="165">
        <v>6</v>
      </c>
      <c r="H2640" s="165">
        <v>7</v>
      </c>
      <c r="I2640" s="162"/>
    </row>
    <row r="2641" spans="2:9" s="158" customFormat="1" ht="10.5" customHeight="1">
      <c r="B2641" s="163"/>
      <c r="C2641" s="181" t="s">
        <v>2764</v>
      </c>
      <c r="D2641" s="181"/>
      <c r="E2641" s="164">
        <v>13</v>
      </c>
      <c r="F2641" s="165">
        <v>23</v>
      </c>
      <c r="G2641" s="165">
        <v>9</v>
      </c>
      <c r="H2641" s="165">
        <v>14</v>
      </c>
      <c r="I2641" s="162"/>
    </row>
    <row r="2642" spans="2:9" s="158" customFormat="1" ht="10.5" customHeight="1">
      <c r="B2642" s="163"/>
      <c r="C2642" s="181" t="s">
        <v>2765</v>
      </c>
      <c r="D2642" s="181"/>
      <c r="E2642" s="164">
        <v>5</v>
      </c>
      <c r="F2642" s="165">
        <v>11</v>
      </c>
      <c r="G2642" s="165">
        <v>4</v>
      </c>
      <c r="H2642" s="165">
        <v>7</v>
      </c>
      <c r="I2642" s="162"/>
    </row>
    <row r="2643" spans="2:9" s="158" customFormat="1" ht="10.5" customHeight="1">
      <c r="B2643" s="163"/>
      <c r="C2643" s="181" t="s">
        <v>2766</v>
      </c>
      <c r="D2643" s="181"/>
      <c r="E2643" s="164">
        <v>30</v>
      </c>
      <c r="F2643" s="165">
        <v>76</v>
      </c>
      <c r="G2643" s="165">
        <v>39</v>
      </c>
      <c r="H2643" s="165">
        <v>37</v>
      </c>
      <c r="I2643" s="162"/>
    </row>
    <row r="2644" spans="2:9" s="158" customFormat="1" ht="10.5" customHeight="1">
      <c r="B2644" s="163"/>
      <c r="C2644" s="181" t="s">
        <v>2767</v>
      </c>
      <c r="D2644" s="181"/>
      <c r="E2644" s="164">
        <v>5</v>
      </c>
      <c r="F2644" s="165">
        <v>22</v>
      </c>
      <c r="G2644" s="165">
        <v>14</v>
      </c>
      <c r="H2644" s="165">
        <v>8</v>
      </c>
      <c r="I2644" s="162"/>
    </row>
    <row r="2645" spans="2:9" s="158" customFormat="1" ht="10.5" customHeight="1">
      <c r="B2645" s="163"/>
      <c r="C2645" s="181" t="s">
        <v>2768</v>
      </c>
      <c r="D2645" s="181"/>
      <c r="E2645" s="164"/>
      <c r="F2645" s="165"/>
      <c r="G2645" s="165"/>
      <c r="H2645" s="165"/>
      <c r="I2645" s="162"/>
    </row>
    <row r="2646" spans="2:9" s="158" customFormat="1" ht="10.5" customHeight="1">
      <c r="B2646" s="163"/>
      <c r="C2646" s="181"/>
      <c r="D2646" s="181"/>
      <c r="E2646" s="166"/>
      <c r="F2646" s="167"/>
      <c r="G2646" s="167"/>
      <c r="H2646" s="167"/>
      <c r="I2646" s="162"/>
    </row>
    <row r="2647" spans="2:9" s="158" customFormat="1" ht="10.5" customHeight="1">
      <c r="B2647" s="163"/>
      <c r="C2647" s="181" t="s">
        <v>2769</v>
      </c>
      <c r="D2647" s="181"/>
      <c r="E2647" s="166">
        <f>SUM(E2648:E2656)</f>
        <v>44</v>
      </c>
      <c r="F2647" s="167">
        <f>SUM(F2648:F2656)</f>
        <v>122</v>
      </c>
      <c r="G2647" s="167">
        <f>SUM(G2648:G2656)</f>
        <v>61</v>
      </c>
      <c r="H2647" s="167">
        <f>SUM(H2648:H2656)</f>
        <v>61</v>
      </c>
      <c r="I2647" s="162"/>
    </row>
    <row r="2648" spans="2:9" s="158" customFormat="1" ht="10.5" customHeight="1">
      <c r="B2648" s="163"/>
      <c r="C2648" s="181" t="s">
        <v>2770</v>
      </c>
      <c r="D2648" s="181"/>
      <c r="E2648" s="164">
        <v>8</v>
      </c>
      <c r="F2648" s="165">
        <v>25</v>
      </c>
      <c r="G2648" s="165">
        <v>11</v>
      </c>
      <c r="H2648" s="165">
        <v>14</v>
      </c>
      <c r="I2648" s="162"/>
    </row>
    <row r="2649" spans="2:9" s="158" customFormat="1" ht="10.5" customHeight="1">
      <c r="B2649" s="163"/>
      <c r="C2649" s="181" t="s">
        <v>2771</v>
      </c>
      <c r="D2649" s="181"/>
      <c r="E2649" s="164">
        <v>3</v>
      </c>
      <c r="F2649" s="165">
        <v>5</v>
      </c>
      <c r="G2649" s="165">
        <v>2</v>
      </c>
      <c r="H2649" s="165">
        <v>3</v>
      </c>
      <c r="I2649" s="162"/>
    </row>
    <row r="2650" spans="2:9" s="158" customFormat="1" ht="10.5" customHeight="1">
      <c r="B2650" s="163"/>
      <c r="C2650" s="181" t="s">
        <v>2772</v>
      </c>
      <c r="D2650" s="181"/>
      <c r="E2650" s="164"/>
      <c r="F2650" s="165"/>
      <c r="G2650" s="165"/>
      <c r="H2650" s="165"/>
      <c r="I2650" s="162"/>
    </row>
    <row r="2651" spans="2:9" s="158" customFormat="1" ht="10.5" customHeight="1">
      <c r="B2651" s="163"/>
      <c r="C2651" s="181" t="s">
        <v>2773</v>
      </c>
      <c r="D2651" s="181"/>
      <c r="E2651" s="164">
        <v>3</v>
      </c>
      <c r="F2651" s="165">
        <v>5</v>
      </c>
      <c r="G2651" s="165">
        <v>3</v>
      </c>
      <c r="H2651" s="165">
        <v>2</v>
      </c>
      <c r="I2651" s="162"/>
    </row>
    <row r="2652" spans="2:9" s="158" customFormat="1" ht="10.5" customHeight="1">
      <c r="B2652" s="163"/>
      <c r="C2652" s="181" t="s">
        <v>2774</v>
      </c>
      <c r="D2652" s="181"/>
      <c r="E2652" s="164">
        <v>9</v>
      </c>
      <c r="F2652" s="165">
        <v>24</v>
      </c>
      <c r="G2652" s="165">
        <v>11</v>
      </c>
      <c r="H2652" s="165">
        <v>13</v>
      </c>
      <c r="I2652" s="162"/>
    </row>
    <row r="2653" spans="2:9" s="158" customFormat="1" ht="10.5" customHeight="1">
      <c r="B2653" s="163"/>
      <c r="C2653" s="181" t="s">
        <v>2775</v>
      </c>
      <c r="D2653" s="181"/>
      <c r="E2653" s="164">
        <v>12</v>
      </c>
      <c r="F2653" s="165">
        <v>42</v>
      </c>
      <c r="G2653" s="165">
        <v>23</v>
      </c>
      <c r="H2653" s="165">
        <v>19</v>
      </c>
      <c r="I2653" s="162"/>
    </row>
    <row r="2654" spans="2:9" s="158" customFormat="1" ht="10.5" customHeight="1">
      <c r="B2654" s="163"/>
      <c r="C2654" s="181" t="s">
        <v>2776</v>
      </c>
      <c r="D2654" s="181"/>
      <c r="E2654" s="164">
        <v>6</v>
      </c>
      <c r="F2654" s="165">
        <v>13</v>
      </c>
      <c r="G2654" s="165">
        <v>7</v>
      </c>
      <c r="H2654" s="165">
        <v>6</v>
      </c>
      <c r="I2654" s="162"/>
    </row>
    <row r="2655" spans="2:9" s="158" customFormat="1" ht="10.5" customHeight="1">
      <c r="B2655" s="163"/>
      <c r="C2655" s="181" t="s">
        <v>2777</v>
      </c>
      <c r="D2655" s="181"/>
      <c r="E2655" s="164"/>
      <c r="F2655" s="165"/>
      <c r="G2655" s="165"/>
      <c r="H2655" s="165"/>
      <c r="I2655" s="162"/>
    </row>
    <row r="2656" spans="2:9" s="158" customFormat="1" ht="10.5" customHeight="1">
      <c r="B2656" s="163"/>
      <c r="C2656" s="181" t="s">
        <v>2778</v>
      </c>
      <c r="D2656" s="181"/>
      <c r="E2656" s="164">
        <v>3</v>
      </c>
      <c r="F2656" s="165">
        <v>8</v>
      </c>
      <c r="G2656" s="165">
        <v>4</v>
      </c>
      <c r="H2656" s="165">
        <v>4</v>
      </c>
      <c r="I2656" s="162"/>
    </row>
    <row r="2657" spans="2:9" s="158" customFormat="1" ht="10.5" customHeight="1">
      <c r="B2657" s="163"/>
      <c r="C2657" s="181"/>
      <c r="D2657" s="181"/>
      <c r="E2657" s="166"/>
      <c r="F2657" s="167"/>
      <c r="G2657" s="167"/>
      <c r="H2657" s="167"/>
      <c r="I2657" s="162"/>
    </row>
    <row r="2658" spans="2:9" s="158" customFormat="1" ht="10.5" customHeight="1">
      <c r="B2658" s="163"/>
      <c r="C2658" s="181" t="s">
        <v>2779</v>
      </c>
      <c r="D2658" s="181"/>
      <c r="E2658" s="166">
        <f>SUM(E2659:E2663)</f>
        <v>39</v>
      </c>
      <c r="F2658" s="167">
        <f>SUM(F2659:F2663)</f>
        <v>98</v>
      </c>
      <c r="G2658" s="167">
        <f>SUM(G2659:G2663)</f>
        <v>51</v>
      </c>
      <c r="H2658" s="167">
        <f>SUM(H2659:H2663)</f>
        <v>47</v>
      </c>
      <c r="I2658" s="162"/>
    </row>
    <row r="2659" spans="2:9" s="158" customFormat="1" ht="10.5" customHeight="1">
      <c r="B2659" s="163"/>
      <c r="C2659" s="181" t="s">
        <v>2780</v>
      </c>
      <c r="D2659" s="181"/>
      <c r="E2659" s="164">
        <v>7</v>
      </c>
      <c r="F2659" s="165">
        <v>19</v>
      </c>
      <c r="G2659" s="165">
        <v>11</v>
      </c>
      <c r="H2659" s="165">
        <v>8</v>
      </c>
      <c r="I2659" s="162"/>
    </row>
    <row r="2660" spans="2:9" s="158" customFormat="1" ht="10.5" customHeight="1">
      <c r="B2660" s="163"/>
      <c r="C2660" s="181" t="s">
        <v>2781</v>
      </c>
      <c r="D2660" s="181"/>
      <c r="E2660" s="164">
        <v>10</v>
      </c>
      <c r="F2660" s="165">
        <v>16</v>
      </c>
      <c r="G2660" s="165">
        <v>12</v>
      </c>
      <c r="H2660" s="165">
        <v>4</v>
      </c>
      <c r="I2660" s="162"/>
    </row>
    <row r="2661" spans="2:9" s="158" customFormat="1" ht="10.5" customHeight="1">
      <c r="B2661" s="163"/>
      <c r="C2661" s="181" t="s">
        <v>2782</v>
      </c>
      <c r="D2661" s="181"/>
      <c r="E2661" s="164">
        <v>17</v>
      </c>
      <c r="F2661" s="165">
        <v>47</v>
      </c>
      <c r="G2661" s="165">
        <v>23</v>
      </c>
      <c r="H2661" s="165">
        <v>24</v>
      </c>
      <c r="I2661" s="162"/>
    </row>
    <row r="2662" spans="2:9" s="158" customFormat="1" ht="10.5" customHeight="1">
      <c r="B2662" s="163"/>
      <c r="C2662" s="181" t="s">
        <v>2783</v>
      </c>
      <c r="D2662" s="181"/>
      <c r="E2662" s="164"/>
      <c r="F2662" s="165"/>
      <c r="G2662" s="165"/>
      <c r="H2662" s="165"/>
      <c r="I2662" s="162"/>
    </row>
    <row r="2663" spans="2:9" s="158" customFormat="1" ht="10.5" customHeight="1">
      <c r="B2663" s="163"/>
      <c r="C2663" s="181" t="s">
        <v>2784</v>
      </c>
      <c r="D2663" s="181"/>
      <c r="E2663" s="164">
        <v>5</v>
      </c>
      <c r="F2663" s="165">
        <v>16</v>
      </c>
      <c r="G2663" s="165">
        <v>5</v>
      </c>
      <c r="H2663" s="165">
        <v>11</v>
      </c>
      <c r="I2663" s="162"/>
    </row>
    <row r="2664" spans="2:9" s="158" customFormat="1" ht="10.5" customHeight="1">
      <c r="B2664" s="163"/>
      <c r="C2664" s="181"/>
      <c r="D2664" s="181"/>
      <c r="E2664" s="166"/>
      <c r="F2664" s="167"/>
      <c r="G2664" s="167"/>
      <c r="H2664" s="167"/>
      <c r="I2664" s="162"/>
    </row>
    <row r="2665" spans="2:9" s="158" customFormat="1" ht="10.5" customHeight="1">
      <c r="B2665" s="163"/>
      <c r="C2665" s="181" t="s">
        <v>2785</v>
      </c>
      <c r="D2665" s="181"/>
      <c r="E2665" s="166">
        <f>SUM(E2666:E2669)</f>
        <v>32</v>
      </c>
      <c r="F2665" s="167">
        <f>SUM(F2666:F2669)</f>
        <v>76</v>
      </c>
      <c r="G2665" s="167">
        <f>SUM(G2666:G2669)</f>
        <v>41</v>
      </c>
      <c r="H2665" s="167">
        <f>SUM(H2666:H2669)</f>
        <v>35</v>
      </c>
      <c r="I2665" s="162"/>
    </row>
    <row r="2666" spans="2:9" s="158" customFormat="1" ht="10.5" customHeight="1">
      <c r="B2666" s="163"/>
      <c r="C2666" s="181" t="s">
        <v>2786</v>
      </c>
      <c r="D2666" s="181"/>
      <c r="E2666" s="164">
        <v>15</v>
      </c>
      <c r="F2666" s="165">
        <v>39</v>
      </c>
      <c r="G2666" s="165">
        <v>24</v>
      </c>
      <c r="H2666" s="165">
        <v>15</v>
      </c>
      <c r="I2666" s="162"/>
    </row>
    <row r="2667" spans="2:9" s="158" customFormat="1" ht="10.5" customHeight="1">
      <c r="B2667" s="163"/>
      <c r="C2667" s="181" t="s">
        <v>2787</v>
      </c>
      <c r="D2667" s="181"/>
      <c r="E2667" s="164">
        <v>10</v>
      </c>
      <c r="F2667" s="165">
        <v>24</v>
      </c>
      <c r="G2667" s="165">
        <v>11</v>
      </c>
      <c r="H2667" s="165">
        <v>13</v>
      </c>
      <c r="I2667" s="162"/>
    </row>
    <row r="2668" spans="2:9" s="158" customFormat="1" ht="10.5" customHeight="1">
      <c r="B2668" s="163"/>
      <c r="C2668" s="181" t="s">
        <v>2788</v>
      </c>
      <c r="D2668" s="181"/>
      <c r="E2668" s="164"/>
      <c r="F2668" s="165"/>
      <c r="G2668" s="165"/>
      <c r="H2668" s="165"/>
      <c r="I2668" s="162"/>
    </row>
    <row r="2669" spans="2:9" s="158" customFormat="1" ht="10.5" customHeight="1">
      <c r="B2669" s="163"/>
      <c r="C2669" s="181" t="s">
        <v>2789</v>
      </c>
      <c r="D2669" s="181"/>
      <c r="E2669" s="164">
        <v>7</v>
      </c>
      <c r="F2669" s="165">
        <v>13</v>
      </c>
      <c r="G2669" s="165">
        <v>6</v>
      </c>
      <c r="H2669" s="165">
        <v>7</v>
      </c>
      <c r="I2669" s="162"/>
    </row>
    <row r="2670" spans="2:9" s="158" customFormat="1" ht="10.5" customHeight="1">
      <c r="B2670" s="163"/>
      <c r="C2670" s="181"/>
      <c r="D2670" s="181"/>
      <c r="E2670" s="166"/>
      <c r="F2670" s="167"/>
      <c r="G2670" s="167"/>
      <c r="H2670" s="167"/>
      <c r="I2670" s="162"/>
    </row>
    <row r="2671" spans="2:9" s="158" customFormat="1" ht="10.5" customHeight="1">
      <c r="B2671" s="163"/>
      <c r="C2671" s="181" t="s">
        <v>2790</v>
      </c>
      <c r="D2671" s="181"/>
      <c r="E2671" s="166">
        <f>SUM(E2672:E2675)</f>
        <v>26</v>
      </c>
      <c r="F2671" s="167">
        <f>SUM(F2672:F2675)</f>
        <v>78</v>
      </c>
      <c r="G2671" s="167">
        <f>SUM(G2672:G2675)</f>
        <v>34</v>
      </c>
      <c r="H2671" s="167">
        <f>SUM(H2672:H2675)</f>
        <v>44</v>
      </c>
      <c r="I2671" s="162"/>
    </row>
    <row r="2672" spans="2:9" s="158" customFormat="1" ht="10.5" customHeight="1">
      <c r="B2672" s="163"/>
      <c r="C2672" s="181" t="s">
        <v>2791</v>
      </c>
      <c r="D2672" s="181"/>
      <c r="E2672" s="164">
        <v>12</v>
      </c>
      <c r="F2672" s="165">
        <v>40</v>
      </c>
      <c r="G2672" s="165">
        <v>17</v>
      </c>
      <c r="H2672" s="165">
        <v>23</v>
      </c>
      <c r="I2672" s="162"/>
    </row>
    <row r="2673" spans="2:9" s="158" customFormat="1" ht="10.5" customHeight="1">
      <c r="B2673" s="163"/>
      <c r="C2673" s="181" t="s">
        <v>2792</v>
      </c>
      <c r="D2673" s="181"/>
      <c r="E2673" s="164">
        <v>4</v>
      </c>
      <c r="F2673" s="165">
        <v>11</v>
      </c>
      <c r="G2673" s="165">
        <v>5</v>
      </c>
      <c r="H2673" s="165">
        <v>6</v>
      </c>
      <c r="I2673" s="162"/>
    </row>
    <row r="2674" spans="2:9" s="158" customFormat="1" ht="10.5" customHeight="1">
      <c r="B2674" s="163"/>
      <c r="C2674" s="181" t="s">
        <v>2793</v>
      </c>
      <c r="D2674" s="181"/>
      <c r="E2674" s="164">
        <v>10</v>
      </c>
      <c r="F2674" s="165">
        <v>27</v>
      </c>
      <c r="G2674" s="165">
        <v>12</v>
      </c>
      <c r="H2674" s="165">
        <v>15</v>
      </c>
      <c r="I2674" s="162"/>
    </row>
    <row r="2675" spans="2:9" s="158" customFormat="1" ht="10.5" customHeight="1">
      <c r="B2675" s="163"/>
      <c r="C2675" s="181" t="s">
        <v>2794</v>
      </c>
      <c r="D2675" s="181"/>
      <c r="E2675" s="164"/>
      <c r="F2675" s="165"/>
      <c r="G2675" s="165"/>
      <c r="H2675" s="165"/>
      <c r="I2675" s="162"/>
    </row>
    <row r="2676" spans="2:9" s="158" customFormat="1" ht="10.5" customHeight="1">
      <c r="B2676" s="163"/>
      <c r="C2676" s="181"/>
      <c r="D2676" s="181"/>
      <c r="E2676" s="166"/>
      <c r="F2676" s="167"/>
      <c r="G2676" s="167"/>
      <c r="H2676" s="167"/>
      <c r="I2676" s="162"/>
    </row>
    <row r="2677" spans="2:9" s="158" customFormat="1" ht="10.5" customHeight="1">
      <c r="B2677" s="163"/>
      <c r="C2677" s="181" t="s">
        <v>2795</v>
      </c>
      <c r="D2677" s="181"/>
      <c r="E2677" s="166">
        <f>SUM(E2678:E2695)</f>
        <v>118</v>
      </c>
      <c r="F2677" s="167">
        <f>SUM(F2678:F2695)</f>
        <v>326</v>
      </c>
      <c r="G2677" s="167">
        <f>SUM(G2678:G2695)</f>
        <v>159</v>
      </c>
      <c r="H2677" s="167">
        <f>SUM(H2678:H2695)</f>
        <v>167</v>
      </c>
      <c r="I2677" s="162"/>
    </row>
    <row r="2678" spans="2:9" s="158" customFormat="1" ht="10.5" customHeight="1">
      <c r="B2678" s="163"/>
      <c r="C2678" s="181" t="s">
        <v>2796</v>
      </c>
      <c r="D2678" s="181"/>
      <c r="E2678" s="164">
        <v>3</v>
      </c>
      <c r="F2678" s="165">
        <v>6</v>
      </c>
      <c r="G2678" s="165">
        <v>3</v>
      </c>
      <c r="H2678" s="165">
        <v>3</v>
      </c>
      <c r="I2678" s="162"/>
    </row>
    <row r="2679" spans="2:9" s="158" customFormat="1" ht="10.5" customHeight="1">
      <c r="B2679" s="163"/>
      <c r="C2679" s="181" t="s">
        <v>2797</v>
      </c>
      <c r="D2679" s="181"/>
      <c r="E2679" s="164">
        <v>8</v>
      </c>
      <c r="F2679" s="165">
        <v>24</v>
      </c>
      <c r="G2679" s="165">
        <v>13</v>
      </c>
      <c r="H2679" s="165">
        <v>11</v>
      </c>
      <c r="I2679" s="162"/>
    </row>
    <row r="2680" spans="2:9" s="158" customFormat="1" ht="10.5" customHeight="1">
      <c r="B2680" s="163"/>
      <c r="C2680" s="181" t="s">
        <v>2798</v>
      </c>
      <c r="D2680" s="181"/>
      <c r="E2680" s="164">
        <v>8</v>
      </c>
      <c r="F2680" s="165">
        <v>22</v>
      </c>
      <c r="G2680" s="165">
        <v>7</v>
      </c>
      <c r="H2680" s="165">
        <v>15</v>
      </c>
      <c r="I2680" s="162"/>
    </row>
    <row r="2681" spans="2:9" s="158" customFormat="1" ht="10.5" customHeight="1">
      <c r="B2681" s="163"/>
      <c r="C2681" s="181" t="s">
        <v>2799</v>
      </c>
      <c r="D2681" s="181"/>
      <c r="E2681" s="164">
        <v>7</v>
      </c>
      <c r="F2681" s="165">
        <v>20</v>
      </c>
      <c r="G2681" s="165">
        <v>9</v>
      </c>
      <c r="H2681" s="165">
        <v>11</v>
      </c>
      <c r="I2681" s="162"/>
    </row>
    <row r="2682" spans="2:9" s="158" customFormat="1" ht="10.5" customHeight="1">
      <c r="B2682" s="163"/>
      <c r="C2682" s="181" t="s">
        <v>2800</v>
      </c>
      <c r="D2682" s="181"/>
      <c r="E2682" s="164">
        <v>6</v>
      </c>
      <c r="F2682" s="165">
        <v>16</v>
      </c>
      <c r="G2682" s="165">
        <v>8</v>
      </c>
      <c r="H2682" s="165">
        <v>8</v>
      </c>
      <c r="I2682" s="162"/>
    </row>
    <row r="2683" spans="2:9" s="158" customFormat="1" ht="10.5" customHeight="1">
      <c r="B2683" s="163"/>
      <c r="C2683" s="181" t="s">
        <v>2801</v>
      </c>
      <c r="D2683" s="181"/>
      <c r="E2683" s="164">
        <v>3</v>
      </c>
      <c r="F2683" s="165">
        <v>13</v>
      </c>
      <c r="G2683" s="165">
        <v>5</v>
      </c>
      <c r="H2683" s="165">
        <v>8</v>
      </c>
      <c r="I2683" s="162"/>
    </row>
    <row r="2684" spans="2:9" s="158" customFormat="1" ht="10.5" customHeight="1">
      <c r="B2684" s="163"/>
      <c r="C2684" s="181" t="s">
        <v>2802</v>
      </c>
      <c r="D2684" s="181"/>
      <c r="E2684" s="164">
        <v>20</v>
      </c>
      <c r="F2684" s="165">
        <v>62</v>
      </c>
      <c r="G2684" s="165">
        <v>31</v>
      </c>
      <c r="H2684" s="165">
        <v>31</v>
      </c>
      <c r="I2684" s="162"/>
    </row>
    <row r="2685" spans="2:9" s="158" customFormat="1" ht="10.5" customHeight="1">
      <c r="B2685" s="163"/>
      <c r="C2685" s="181" t="s">
        <v>2803</v>
      </c>
      <c r="D2685" s="181"/>
      <c r="E2685" s="164">
        <v>11</v>
      </c>
      <c r="F2685" s="165">
        <v>29</v>
      </c>
      <c r="G2685" s="165">
        <v>15</v>
      </c>
      <c r="H2685" s="165">
        <v>14</v>
      </c>
      <c r="I2685" s="162"/>
    </row>
    <row r="2686" spans="2:9" s="158" customFormat="1" ht="10.5" customHeight="1">
      <c r="B2686" s="163"/>
      <c r="C2686" s="181" t="s">
        <v>2804</v>
      </c>
      <c r="D2686" s="181"/>
      <c r="E2686" s="164">
        <v>16</v>
      </c>
      <c r="F2686" s="165">
        <v>45</v>
      </c>
      <c r="G2686" s="165">
        <v>23</v>
      </c>
      <c r="H2686" s="165">
        <v>22</v>
      </c>
      <c r="I2686" s="162"/>
    </row>
    <row r="2687" spans="2:9" s="158" customFormat="1" ht="10.5" customHeight="1">
      <c r="B2687" s="163"/>
      <c r="C2687" s="181" t="s">
        <v>2805</v>
      </c>
      <c r="D2687" s="181"/>
      <c r="E2687" s="164">
        <v>6</v>
      </c>
      <c r="F2687" s="165">
        <v>16</v>
      </c>
      <c r="G2687" s="165">
        <v>8</v>
      </c>
      <c r="H2687" s="165">
        <v>8</v>
      </c>
      <c r="I2687" s="162"/>
    </row>
    <row r="2688" spans="2:9" s="158" customFormat="1" ht="10.5" customHeight="1">
      <c r="B2688" s="163"/>
      <c r="C2688" s="181" t="s">
        <v>2806</v>
      </c>
      <c r="D2688" s="181"/>
      <c r="E2688" s="164">
        <v>13</v>
      </c>
      <c r="F2688" s="165">
        <v>29</v>
      </c>
      <c r="G2688" s="165">
        <v>14</v>
      </c>
      <c r="H2688" s="165">
        <v>15</v>
      </c>
      <c r="I2688" s="162"/>
    </row>
    <row r="2689" spans="2:9" s="158" customFormat="1" ht="10.5" customHeight="1">
      <c r="B2689" s="163"/>
      <c r="C2689" s="181" t="s">
        <v>2807</v>
      </c>
      <c r="D2689" s="181"/>
      <c r="E2689" s="164"/>
      <c r="F2689" s="165"/>
      <c r="G2689" s="165"/>
      <c r="H2689" s="165"/>
      <c r="I2689" s="162"/>
    </row>
    <row r="2690" spans="2:9" s="158" customFormat="1" ht="10.5" customHeight="1">
      <c r="B2690" s="163"/>
      <c r="C2690" s="181" t="s">
        <v>2808</v>
      </c>
      <c r="D2690" s="181"/>
      <c r="E2690" s="164"/>
      <c r="F2690" s="165"/>
      <c r="G2690" s="165"/>
      <c r="H2690" s="165"/>
      <c r="I2690" s="162"/>
    </row>
    <row r="2691" spans="2:9" s="158" customFormat="1" ht="10.5" customHeight="1">
      <c r="B2691" s="163"/>
      <c r="C2691" s="181" t="s">
        <v>2809</v>
      </c>
      <c r="D2691" s="181"/>
      <c r="E2691" s="164">
        <v>4</v>
      </c>
      <c r="F2691" s="165">
        <v>10</v>
      </c>
      <c r="G2691" s="165">
        <v>5</v>
      </c>
      <c r="H2691" s="165">
        <v>5</v>
      </c>
      <c r="I2691" s="162"/>
    </row>
    <row r="2692" spans="2:9" s="158" customFormat="1" ht="10.5" customHeight="1">
      <c r="B2692" s="163"/>
      <c r="C2692" s="181" t="s">
        <v>2810</v>
      </c>
      <c r="D2692" s="181"/>
      <c r="E2692" s="164"/>
      <c r="F2692" s="165"/>
      <c r="G2692" s="165"/>
      <c r="H2692" s="165"/>
      <c r="I2692" s="162"/>
    </row>
    <row r="2693" spans="2:9" s="158" customFormat="1" ht="10.5" customHeight="1">
      <c r="B2693" s="163"/>
      <c r="C2693" s="181" t="s">
        <v>2811</v>
      </c>
      <c r="D2693" s="181"/>
      <c r="E2693" s="164">
        <v>3</v>
      </c>
      <c r="F2693" s="165">
        <v>6</v>
      </c>
      <c r="G2693" s="165">
        <v>4</v>
      </c>
      <c r="H2693" s="165">
        <v>2</v>
      </c>
      <c r="I2693" s="162"/>
    </row>
    <row r="2694" spans="2:9" s="158" customFormat="1" ht="10.5" customHeight="1">
      <c r="B2694" s="163"/>
      <c r="C2694" s="181" t="s">
        <v>2812</v>
      </c>
      <c r="D2694" s="181"/>
      <c r="E2694" s="164">
        <v>7</v>
      </c>
      <c r="F2694" s="165">
        <v>22</v>
      </c>
      <c r="G2694" s="165">
        <v>11</v>
      </c>
      <c r="H2694" s="165">
        <v>11</v>
      </c>
      <c r="I2694" s="162"/>
    </row>
    <row r="2695" spans="2:9" s="158" customFormat="1" ht="10.5" customHeight="1">
      <c r="B2695" s="163"/>
      <c r="C2695" s="181" t="s">
        <v>2813</v>
      </c>
      <c r="D2695" s="181"/>
      <c r="E2695" s="164">
        <v>3</v>
      </c>
      <c r="F2695" s="165">
        <v>6</v>
      </c>
      <c r="G2695" s="165">
        <v>3</v>
      </c>
      <c r="H2695" s="165">
        <v>3</v>
      </c>
      <c r="I2695" s="162"/>
    </row>
    <row r="2696" spans="2:9" s="158" customFormat="1" ht="10.5" customHeight="1">
      <c r="B2696" s="163"/>
      <c r="C2696" s="181"/>
      <c r="D2696" s="181"/>
      <c r="E2696" s="166"/>
      <c r="F2696" s="167"/>
      <c r="G2696" s="167"/>
      <c r="H2696" s="167"/>
      <c r="I2696" s="162"/>
    </row>
    <row r="2697" spans="2:9" s="158" customFormat="1" ht="10.5" customHeight="1">
      <c r="B2697" s="163"/>
      <c r="C2697" s="181" t="s">
        <v>2814</v>
      </c>
      <c r="D2697" s="181"/>
      <c r="E2697" s="166">
        <f>SUM(E2698:E2707)</f>
        <v>29</v>
      </c>
      <c r="F2697" s="167">
        <f>SUM(F2698:F2707)</f>
        <v>68</v>
      </c>
      <c r="G2697" s="167">
        <f>SUM(G2698:G2707)</f>
        <v>32</v>
      </c>
      <c r="H2697" s="167">
        <f>SUM(H2698:H2707)</f>
        <v>36</v>
      </c>
      <c r="I2697" s="162"/>
    </row>
    <row r="2698" spans="2:9" s="158" customFormat="1" ht="10.5" customHeight="1">
      <c r="B2698" s="163"/>
      <c r="C2698" s="181" t="s">
        <v>2815</v>
      </c>
      <c r="D2698" s="181"/>
      <c r="E2698" s="164">
        <v>4</v>
      </c>
      <c r="F2698" s="165">
        <v>12</v>
      </c>
      <c r="G2698" s="165">
        <v>6</v>
      </c>
      <c r="H2698" s="165">
        <v>6</v>
      </c>
      <c r="I2698" s="162"/>
    </row>
    <row r="2699" spans="2:9" s="158" customFormat="1" ht="10.5" customHeight="1">
      <c r="B2699" s="163"/>
      <c r="C2699" s="181" t="s">
        <v>2816</v>
      </c>
      <c r="D2699" s="181"/>
      <c r="E2699" s="164"/>
      <c r="F2699" s="165"/>
      <c r="G2699" s="165"/>
      <c r="H2699" s="165"/>
      <c r="I2699" s="162"/>
    </row>
    <row r="2700" spans="2:9" s="158" customFormat="1" ht="10.5" customHeight="1">
      <c r="B2700" s="163"/>
      <c r="C2700" s="181" t="s">
        <v>2817</v>
      </c>
      <c r="D2700" s="181"/>
      <c r="E2700" s="164">
        <v>9</v>
      </c>
      <c r="F2700" s="165">
        <v>24</v>
      </c>
      <c r="G2700" s="165">
        <v>11</v>
      </c>
      <c r="H2700" s="165">
        <v>13</v>
      </c>
      <c r="I2700" s="162"/>
    </row>
    <row r="2701" spans="2:9" s="158" customFormat="1" ht="10.5" customHeight="1">
      <c r="B2701" s="163"/>
      <c r="C2701" s="181" t="s">
        <v>2818</v>
      </c>
      <c r="D2701" s="181"/>
      <c r="E2701" s="164">
        <v>4</v>
      </c>
      <c r="F2701" s="165">
        <v>5</v>
      </c>
      <c r="G2701" s="165">
        <v>2</v>
      </c>
      <c r="H2701" s="165">
        <v>3</v>
      </c>
      <c r="I2701" s="162"/>
    </row>
    <row r="2702" spans="2:9" s="158" customFormat="1" ht="10.5" customHeight="1">
      <c r="B2702" s="163"/>
      <c r="C2702" s="181" t="s">
        <v>2819</v>
      </c>
      <c r="D2702" s="181"/>
      <c r="E2702" s="164">
        <v>4</v>
      </c>
      <c r="F2702" s="165">
        <v>10</v>
      </c>
      <c r="G2702" s="165">
        <v>5</v>
      </c>
      <c r="H2702" s="165">
        <v>5</v>
      </c>
      <c r="I2702" s="162"/>
    </row>
    <row r="2703" spans="2:9" s="158" customFormat="1" ht="10.5" customHeight="1">
      <c r="B2703" s="169"/>
      <c r="C2703" s="182"/>
      <c r="D2703" s="182"/>
      <c r="E2703" s="170"/>
      <c r="F2703" s="171"/>
      <c r="G2703" s="171"/>
      <c r="H2703" s="171"/>
      <c r="I2703" s="162"/>
    </row>
    <row r="2704" spans="2:9" s="158" customFormat="1" ht="10.5" customHeight="1">
      <c r="B2704" s="163"/>
      <c r="C2704" s="181" t="s">
        <v>2820</v>
      </c>
      <c r="D2704" s="181"/>
      <c r="E2704" s="164">
        <v>3</v>
      </c>
      <c r="F2704" s="165">
        <v>7</v>
      </c>
      <c r="G2704" s="165">
        <v>3</v>
      </c>
      <c r="H2704" s="165">
        <v>4</v>
      </c>
      <c r="I2704" s="162"/>
    </row>
    <row r="2705" spans="2:9" s="158" customFormat="1" ht="10.5" customHeight="1">
      <c r="B2705" s="163"/>
      <c r="C2705" s="181" t="s">
        <v>2821</v>
      </c>
      <c r="D2705" s="181"/>
      <c r="E2705" s="164"/>
      <c r="F2705" s="165"/>
      <c r="G2705" s="165"/>
      <c r="H2705" s="165"/>
      <c r="I2705" s="162"/>
    </row>
    <row r="2706" spans="2:9" s="158" customFormat="1" ht="10.5" customHeight="1">
      <c r="B2706" s="163"/>
      <c r="C2706" s="181" t="s">
        <v>2822</v>
      </c>
      <c r="D2706" s="181"/>
      <c r="E2706" s="164">
        <v>5</v>
      </c>
      <c r="F2706" s="165">
        <v>10</v>
      </c>
      <c r="G2706" s="165">
        <v>5</v>
      </c>
      <c r="H2706" s="165">
        <v>5</v>
      </c>
      <c r="I2706" s="162"/>
    </row>
    <row r="2707" spans="2:9" s="158" customFormat="1" ht="10.5" customHeight="1">
      <c r="B2707" s="163"/>
      <c r="C2707" s="181" t="s">
        <v>2823</v>
      </c>
      <c r="D2707" s="181"/>
      <c r="E2707" s="164"/>
      <c r="F2707" s="165"/>
      <c r="G2707" s="165"/>
      <c r="H2707" s="165"/>
      <c r="I2707" s="162"/>
    </row>
    <row r="2708" spans="2:9" s="158" customFormat="1" ht="10.5" customHeight="1">
      <c r="B2708" s="163"/>
      <c r="C2708" s="181"/>
      <c r="D2708" s="181"/>
      <c r="E2708" s="166"/>
      <c r="F2708" s="167"/>
      <c r="G2708" s="167"/>
      <c r="H2708" s="167"/>
      <c r="I2708" s="162"/>
    </row>
    <row r="2709" spans="2:9" s="158" customFormat="1" ht="10.5" customHeight="1">
      <c r="B2709" s="163"/>
      <c r="C2709" s="181" t="s">
        <v>2824</v>
      </c>
      <c r="D2709" s="181"/>
      <c r="E2709" s="166">
        <f>SUM(E2710:E2713)</f>
        <v>22</v>
      </c>
      <c r="F2709" s="167">
        <f>SUM(F2710:F2713)</f>
        <v>52</v>
      </c>
      <c r="G2709" s="167">
        <f>SUM(G2710:G2713)</f>
        <v>25</v>
      </c>
      <c r="H2709" s="167">
        <f>SUM(H2710:H2713)</f>
        <v>27</v>
      </c>
      <c r="I2709" s="162"/>
    </row>
    <row r="2710" spans="2:9" s="158" customFormat="1" ht="10.5" customHeight="1">
      <c r="B2710" s="163"/>
      <c r="C2710" s="181" t="s">
        <v>2825</v>
      </c>
      <c r="D2710" s="181"/>
      <c r="E2710" s="164">
        <v>3</v>
      </c>
      <c r="F2710" s="165">
        <v>3</v>
      </c>
      <c r="G2710" s="165">
        <v>1</v>
      </c>
      <c r="H2710" s="165">
        <v>2</v>
      </c>
      <c r="I2710" s="162"/>
    </row>
    <row r="2711" spans="2:9" s="158" customFormat="1" ht="10.5" customHeight="1">
      <c r="B2711" s="163"/>
      <c r="C2711" s="181" t="s">
        <v>2826</v>
      </c>
      <c r="D2711" s="181"/>
      <c r="E2711" s="164">
        <v>4</v>
      </c>
      <c r="F2711" s="165">
        <v>12</v>
      </c>
      <c r="G2711" s="165">
        <v>6</v>
      </c>
      <c r="H2711" s="165">
        <v>6</v>
      </c>
      <c r="I2711" s="162"/>
    </row>
    <row r="2712" spans="2:9" s="158" customFormat="1" ht="10.5" customHeight="1">
      <c r="B2712" s="163"/>
      <c r="C2712" s="181" t="s">
        <v>2827</v>
      </c>
      <c r="D2712" s="181"/>
      <c r="E2712" s="164">
        <v>15</v>
      </c>
      <c r="F2712" s="165">
        <v>37</v>
      </c>
      <c r="G2712" s="165">
        <v>18</v>
      </c>
      <c r="H2712" s="165">
        <v>19</v>
      </c>
      <c r="I2712" s="162"/>
    </row>
    <row r="2713" spans="2:9" s="158" customFormat="1" ht="10.5" customHeight="1">
      <c r="B2713" s="163"/>
      <c r="C2713" s="181" t="s">
        <v>2828</v>
      </c>
      <c r="D2713" s="181"/>
      <c r="E2713" s="164"/>
      <c r="F2713" s="165"/>
      <c r="G2713" s="165"/>
      <c r="H2713" s="165"/>
      <c r="I2713" s="162"/>
    </row>
    <row r="2714" spans="2:9" s="158" customFormat="1" ht="10.5" customHeight="1">
      <c r="B2714" s="163"/>
      <c r="C2714" s="181"/>
      <c r="D2714" s="181"/>
      <c r="E2714" s="166"/>
      <c r="F2714" s="167"/>
      <c r="G2714" s="167"/>
      <c r="H2714" s="167"/>
      <c r="I2714" s="162"/>
    </row>
    <row r="2715" spans="2:9" s="187" customFormat="1" ht="10.5" customHeight="1">
      <c r="B2715" s="180"/>
      <c r="C2715" s="159" t="s">
        <v>262</v>
      </c>
      <c r="D2715" s="159"/>
      <c r="E2715" s="160">
        <f>SUM(E2717,E2745,E2771,E2812,E2829,E2855,E2884)</f>
        <v>1796</v>
      </c>
      <c r="F2715" s="161">
        <f>SUM(F2717,F2745,F2771,F2812,F2829,F2855,F2884)</f>
        <v>5097</v>
      </c>
      <c r="G2715" s="161">
        <f>SUM(G2717,G2745,G2771,G2812,G2829,G2855,G2884)</f>
        <v>2543</v>
      </c>
      <c r="H2715" s="161">
        <f>SUM(H2717,H2745,H2771,H2812,H2829,H2855,H2884)</f>
        <v>2554</v>
      </c>
      <c r="I2715" s="188"/>
    </row>
    <row r="2716" spans="2:9" s="158" customFormat="1" ht="10.5" customHeight="1">
      <c r="B2716" s="163"/>
      <c r="C2716" s="181"/>
      <c r="D2716" s="181"/>
      <c r="E2716" s="166"/>
      <c r="F2716" s="167"/>
      <c r="G2716" s="167"/>
      <c r="H2716" s="167"/>
      <c r="I2716" s="162"/>
    </row>
    <row r="2717" spans="2:9" s="158" customFormat="1" ht="10.5" customHeight="1">
      <c r="B2717" s="163"/>
      <c r="C2717" s="181" t="s">
        <v>2829</v>
      </c>
      <c r="D2717" s="181"/>
      <c r="E2717" s="166">
        <f>SUM(E2718:E2743)</f>
        <v>248</v>
      </c>
      <c r="F2717" s="167">
        <f>SUM(F2718:F2743)</f>
        <v>702</v>
      </c>
      <c r="G2717" s="167">
        <f>SUM(G2718:G2743)</f>
        <v>355</v>
      </c>
      <c r="H2717" s="167">
        <f>SUM(H2718:H2743)</f>
        <v>347</v>
      </c>
      <c r="I2717" s="162"/>
    </row>
    <row r="2718" spans="2:9" s="158" customFormat="1" ht="10.5" customHeight="1">
      <c r="B2718" s="163"/>
      <c r="C2718" s="181" t="s">
        <v>2830</v>
      </c>
      <c r="D2718" s="181"/>
      <c r="E2718" s="164">
        <v>13</v>
      </c>
      <c r="F2718" s="165">
        <v>33</v>
      </c>
      <c r="G2718" s="165">
        <v>19</v>
      </c>
      <c r="H2718" s="165">
        <v>14</v>
      </c>
      <c r="I2718" s="162"/>
    </row>
    <row r="2719" spans="2:9" s="158" customFormat="1" ht="10.5" customHeight="1">
      <c r="B2719" s="163"/>
      <c r="C2719" s="181" t="s">
        <v>2831</v>
      </c>
      <c r="D2719" s="181"/>
      <c r="E2719" s="164">
        <v>11</v>
      </c>
      <c r="F2719" s="165">
        <v>35</v>
      </c>
      <c r="G2719" s="165">
        <v>20</v>
      </c>
      <c r="H2719" s="165">
        <v>15</v>
      </c>
      <c r="I2719" s="162"/>
    </row>
    <row r="2720" spans="2:9" s="158" customFormat="1" ht="10.5" customHeight="1">
      <c r="B2720" s="163"/>
      <c r="C2720" s="181" t="s">
        <v>2832</v>
      </c>
      <c r="D2720" s="181"/>
      <c r="E2720" s="164"/>
      <c r="F2720" s="165"/>
      <c r="G2720" s="165"/>
      <c r="H2720" s="165"/>
      <c r="I2720" s="162"/>
    </row>
    <row r="2721" spans="2:9" s="158" customFormat="1" ht="10.5" customHeight="1">
      <c r="B2721" s="163"/>
      <c r="C2721" s="181" t="s">
        <v>2833</v>
      </c>
      <c r="D2721" s="181"/>
      <c r="E2721" s="164">
        <v>6</v>
      </c>
      <c r="F2721" s="165">
        <v>18</v>
      </c>
      <c r="G2721" s="165">
        <v>10</v>
      </c>
      <c r="H2721" s="165">
        <v>8</v>
      </c>
      <c r="I2721" s="162"/>
    </row>
    <row r="2722" spans="2:9" s="158" customFormat="1" ht="10.5" customHeight="1">
      <c r="B2722" s="163"/>
      <c r="C2722" s="181" t="s">
        <v>2834</v>
      </c>
      <c r="D2722" s="181"/>
      <c r="E2722" s="164">
        <v>10</v>
      </c>
      <c r="F2722" s="165">
        <v>26</v>
      </c>
      <c r="G2722" s="165">
        <v>15</v>
      </c>
      <c r="H2722" s="165">
        <v>11</v>
      </c>
      <c r="I2722" s="162"/>
    </row>
    <row r="2723" spans="2:9" s="158" customFormat="1" ht="10.5" customHeight="1">
      <c r="B2723" s="163"/>
      <c r="C2723" s="181" t="s">
        <v>2835</v>
      </c>
      <c r="D2723" s="181"/>
      <c r="E2723" s="164">
        <v>4</v>
      </c>
      <c r="F2723" s="165">
        <v>10</v>
      </c>
      <c r="G2723" s="165">
        <v>3</v>
      </c>
      <c r="H2723" s="165">
        <v>7</v>
      </c>
      <c r="I2723" s="162"/>
    </row>
    <row r="2724" spans="2:9" s="158" customFormat="1" ht="10.5" customHeight="1">
      <c r="B2724" s="163"/>
      <c r="C2724" s="181" t="s">
        <v>2836</v>
      </c>
      <c r="D2724" s="181"/>
      <c r="E2724" s="164"/>
      <c r="F2724" s="165"/>
      <c r="G2724" s="165"/>
      <c r="H2724" s="165"/>
      <c r="I2724" s="162"/>
    </row>
    <row r="2725" spans="2:9" s="158" customFormat="1" ht="10.5" customHeight="1">
      <c r="B2725" s="163"/>
      <c r="C2725" s="181" t="s">
        <v>2837</v>
      </c>
      <c r="D2725" s="181"/>
      <c r="E2725" s="164">
        <v>10</v>
      </c>
      <c r="F2725" s="165">
        <v>24</v>
      </c>
      <c r="G2725" s="165">
        <v>12</v>
      </c>
      <c r="H2725" s="165">
        <v>12</v>
      </c>
      <c r="I2725" s="162"/>
    </row>
    <row r="2726" spans="2:9" s="158" customFormat="1" ht="10.5" customHeight="1">
      <c r="B2726" s="163"/>
      <c r="C2726" s="181" t="s">
        <v>2838</v>
      </c>
      <c r="D2726" s="181"/>
      <c r="E2726" s="164"/>
      <c r="F2726" s="165"/>
      <c r="G2726" s="165"/>
      <c r="H2726" s="165"/>
      <c r="I2726" s="162"/>
    </row>
    <row r="2727" spans="2:9" s="158" customFormat="1" ht="10.5" customHeight="1">
      <c r="B2727" s="163"/>
      <c r="C2727" s="181" t="s">
        <v>2839</v>
      </c>
      <c r="D2727" s="181"/>
      <c r="E2727" s="164">
        <v>12</v>
      </c>
      <c r="F2727" s="165">
        <v>28</v>
      </c>
      <c r="G2727" s="165">
        <v>15</v>
      </c>
      <c r="H2727" s="165">
        <v>13</v>
      </c>
      <c r="I2727" s="162"/>
    </row>
    <row r="2728" spans="2:9" s="158" customFormat="1" ht="10.5" customHeight="1">
      <c r="B2728" s="163"/>
      <c r="C2728" s="181" t="s">
        <v>2840</v>
      </c>
      <c r="D2728" s="181"/>
      <c r="E2728" s="164">
        <v>11</v>
      </c>
      <c r="F2728" s="165">
        <v>25</v>
      </c>
      <c r="G2728" s="165">
        <v>13</v>
      </c>
      <c r="H2728" s="165">
        <v>12</v>
      </c>
      <c r="I2728" s="162"/>
    </row>
    <row r="2729" spans="2:9" s="158" customFormat="1" ht="10.5" customHeight="1">
      <c r="B2729" s="163"/>
      <c r="C2729" s="181" t="s">
        <v>2841</v>
      </c>
      <c r="D2729" s="181"/>
      <c r="E2729" s="164">
        <v>12</v>
      </c>
      <c r="F2729" s="165">
        <v>40</v>
      </c>
      <c r="G2729" s="165">
        <v>20</v>
      </c>
      <c r="H2729" s="165">
        <v>20</v>
      </c>
      <c r="I2729" s="162"/>
    </row>
    <row r="2730" spans="2:9" s="158" customFormat="1" ht="10.5" customHeight="1">
      <c r="B2730" s="163"/>
      <c r="C2730" s="181" t="s">
        <v>2842</v>
      </c>
      <c r="D2730" s="181"/>
      <c r="E2730" s="164">
        <v>10</v>
      </c>
      <c r="F2730" s="165">
        <v>30</v>
      </c>
      <c r="G2730" s="165">
        <v>16</v>
      </c>
      <c r="H2730" s="165">
        <v>14</v>
      </c>
      <c r="I2730" s="162"/>
    </row>
    <row r="2731" spans="2:9" s="158" customFormat="1" ht="10.5" customHeight="1">
      <c r="B2731" s="163"/>
      <c r="C2731" s="181" t="s">
        <v>2843</v>
      </c>
      <c r="D2731" s="181"/>
      <c r="E2731" s="164">
        <v>3</v>
      </c>
      <c r="F2731" s="165">
        <v>15</v>
      </c>
      <c r="G2731" s="165">
        <v>4</v>
      </c>
      <c r="H2731" s="165">
        <v>11</v>
      </c>
      <c r="I2731" s="162"/>
    </row>
    <row r="2732" spans="2:9" s="158" customFormat="1" ht="10.5" customHeight="1">
      <c r="B2732" s="163"/>
      <c r="C2732" s="181" t="s">
        <v>2844</v>
      </c>
      <c r="D2732" s="181"/>
      <c r="E2732" s="164">
        <v>18</v>
      </c>
      <c r="F2732" s="165">
        <v>52</v>
      </c>
      <c r="G2732" s="165">
        <v>22</v>
      </c>
      <c r="H2732" s="165">
        <v>30</v>
      </c>
      <c r="I2732" s="162"/>
    </row>
    <row r="2733" spans="2:9" s="158" customFormat="1" ht="10.5" customHeight="1">
      <c r="B2733" s="163"/>
      <c r="C2733" s="181" t="s">
        <v>2845</v>
      </c>
      <c r="D2733" s="181"/>
      <c r="E2733" s="164"/>
      <c r="F2733" s="165"/>
      <c r="G2733" s="165"/>
      <c r="H2733" s="165"/>
      <c r="I2733" s="162"/>
    </row>
    <row r="2734" spans="2:9" s="158" customFormat="1" ht="10.5" customHeight="1">
      <c r="B2734" s="163"/>
      <c r="C2734" s="181" t="s">
        <v>2846</v>
      </c>
      <c r="D2734" s="181"/>
      <c r="E2734" s="164">
        <v>6</v>
      </c>
      <c r="F2734" s="165">
        <v>14</v>
      </c>
      <c r="G2734" s="165">
        <v>5</v>
      </c>
      <c r="H2734" s="165">
        <v>9</v>
      </c>
      <c r="I2734" s="162"/>
    </row>
    <row r="2735" spans="2:9" s="158" customFormat="1" ht="10.5" customHeight="1">
      <c r="B2735" s="163"/>
      <c r="C2735" s="181" t="s">
        <v>2847</v>
      </c>
      <c r="D2735" s="181"/>
      <c r="E2735" s="164">
        <v>5</v>
      </c>
      <c r="F2735" s="165">
        <v>12</v>
      </c>
      <c r="G2735" s="165">
        <v>7</v>
      </c>
      <c r="H2735" s="165">
        <v>5</v>
      </c>
      <c r="I2735" s="162"/>
    </row>
    <row r="2736" spans="2:9" s="158" customFormat="1" ht="10.5" customHeight="1">
      <c r="B2736" s="163"/>
      <c r="C2736" s="181" t="s">
        <v>2848</v>
      </c>
      <c r="D2736" s="181"/>
      <c r="E2736" s="164"/>
      <c r="F2736" s="165"/>
      <c r="G2736" s="165"/>
      <c r="H2736" s="165"/>
      <c r="I2736" s="162"/>
    </row>
    <row r="2737" spans="2:9" s="158" customFormat="1" ht="10.5" customHeight="1">
      <c r="B2737" s="163"/>
      <c r="C2737" s="181" t="s">
        <v>2849</v>
      </c>
      <c r="D2737" s="181"/>
      <c r="E2737" s="164">
        <v>19</v>
      </c>
      <c r="F2737" s="165">
        <v>61</v>
      </c>
      <c r="G2737" s="165">
        <v>35</v>
      </c>
      <c r="H2737" s="165">
        <v>26</v>
      </c>
      <c r="I2737" s="162"/>
    </row>
    <row r="2738" spans="2:9" s="158" customFormat="1" ht="10.5" customHeight="1">
      <c r="B2738" s="163"/>
      <c r="C2738" s="181" t="s">
        <v>2850</v>
      </c>
      <c r="D2738" s="181"/>
      <c r="E2738" s="164">
        <v>15</v>
      </c>
      <c r="F2738" s="165">
        <v>59</v>
      </c>
      <c r="G2738" s="165">
        <v>33</v>
      </c>
      <c r="H2738" s="165">
        <v>26</v>
      </c>
      <c r="I2738" s="162"/>
    </row>
    <row r="2739" spans="2:9" s="158" customFormat="1" ht="10.5" customHeight="1">
      <c r="B2739" s="163"/>
      <c r="C2739" s="181" t="s">
        <v>2851</v>
      </c>
      <c r="D2739" s="181"/>
      <c r="E2739" s="164">
        <v>16</v>
      </c>
      <c r="F2739" s="165">
        <v>35</v>
      </c>
      <c r="G2739" s="165">
        <v>18</v>
      </c>
      <c r="H2739" s="165">
        <v>17</v>
      </c>
      <c r="I2739" s="162"/>
    </row>
    <row r="2740" spans="2:9" s="158" customFormat="1" ht="10.5" customHeight="1">
      <c r="B2740" s="163"/>
      <c r="C2740" s="181" t="s">
        <v>2852</v>
      </c>
      <c r="D2740" s="181"/>
      <c r="E2740" s="164">
        <v>32</v>
      </c>
      <c r="F2740" s="165">
        <v>81</v>
      </c>
      <c r="G2740" s="165">
        <v>41</v>
      </c>
      <c r="H2740" s="165">
        <v>40</v>
      </c>
      <c r="I2740" s="162"/>
    </row>
    <row r="2741" spans="2:9" s="158" customFormat="1" ht="10.5" customHeight="1">
      <c r="B2741" s="163"/>
      <c r="C2741" s="181" t="s">
        <v>2853</v>
      </c>
      <c r="D2741" s="181"/>
      <c r="E2741" s="164">
        <v>6</v>
      </c>
      <c r="F2741" s="165">
        <v>14</v>
      </c>
      <c r="G2741" s="165">
        <v>8</v>
      </c>
      <c r="H2741" s="165">
        <v>6</v>
      </c>
      <c r="I2741" s="162"/>
    </row>
    <row r="2742" spans="2:9" s="158" customFormat="1" ht="10.5" customHeight="1">
      <c r="B2742" s="163"/>
      <c r="C2742" s="181" t="s">
        <v>2854</v>
      </c>
      <c r="D2742" s="181"/>
      <c r="E2742" s="164">
        <v>9</v>
      </c>
      <c r="F2742" s="165">
        <v>32</v>
      </c>
      <c r="G2742" s="165">
        <v>17</v>
      </c>
      <c r="H2742" s="165">
        <v>15</v>
      </c>
      <c r="I2742" s="162"/>
    </row>
    <row r="2743" spans="2:9" s="158" customFormat="1" ht="10.5" customHeight="1">
      <c r="B2743" s="163"/>
      <c r="C2743" s="181" t="s">
        <v>2855</v>
      </c>
      <c r="D2743" s="181"/>
      <c r="E2743" s="164">
        <v>20</v>
      </c>
      <c r="F2743" s="165">
        <v>58</v>
      </c>
      <c r="G2743" s="165">
        <v>22</v>
      </c>
      <c r="H2743" s="165">
        <v>36</v>
      </c>
      <c r="I2743" s="162"/>
    </row>
    <row r="2744" spans="2:9" s="158" customFormat="1" ht="10.5" customHeight="1">
      <c r="B2744" s="163"/>
      <c r="C2744" s="181"/>
      <c r="D2744" s="181"/>
      <c r="E2744" s="166"/>
      <c r="F2744" s="167"/>
      <c r="G2744" s="167"/>
      <c r="H2744" s="167"/>
      <c r="I2744" s="162"/>
    </row>
    <row r="2745" spans="2:9" s="158" customFormat="1" ht="10.5" customHeight="1">
      <c r="B2745" s="163"/>
      <c r="C2745" s="181" t="s">
        <v>2856</v>
      </c>
      <c r="D2745" s="181"/>
      <c r="E2745" s="166">
        <f>SUM(E2746:E2769)</f>
        <v>386</v>
      </c>
      <c r="F2745" s="167">
        <f>SUM(F2746:F2769)</f>
        <v>1197</v>
      </c>
      <c r="G2745" s="167">
        <f>SUM(G2746:G2769)</f>
        <v>569</v>
      </c>
      <c r="H2745" s="167">
        <f>SUM(H2746:H2769)</f>
        <v>628</v>
      </c>
      <c r="I2745" s="162"/>
    </row>
    <row r="2746" spans="2:9" s="158" customFormat="1" ht="10.5" customHeight="1">
      <c r="B2746" s="163"/>
      <c r="C2746" s="181" t="s">
        <v>2857</v>
      </c>
      <c r="D2746" s="181"/>
      <c r="E2746" s="164">
        <v>46</v>
      </c>
      <c r="F2746" s="165">
        <v>121</v>
      </c>
      <c r="G2746" s="165">
        <v>63</v>
      </c>
      <c r="H2746" s="165">
        <v>58</v>
      </c>
      <c r="I2746" s="162"/>
    </row>
    <row r="2747" spans="2:9" s="158" customFormat="1" ht="10.5" customHeight="1">
      <c r="B2747" s="163"/>
      <c r="C2747" s="181" t="s">
        <v>2858</v>
      </c>
      <c r="D2747" s="181"/>
      <c r="E2747" s="164">
        <v>3</v>
      </c>
      <c r="F2747" s="165">
        <v>87</v>
      </c>
      <c r="G2747" s="165">
        <v>21</v>
      </c>
      <c r="H2747" s="165">
        <v>66</v>
      </c>
      <c r="I2747" s="162"/>
    </row>
    <row r="2748" spans="2:9" s="158" customFormat="1" ht="10.5" customHeight="1">
      <c r="B2748" s="163"/>
      <c r="C2748" s="181" t="s">
        <v>2859</v>
      </c>
      <c r="D2748" s="181"/>
      <c r="E2748" s="164">
        <v>3</v>
      </c>
      <c r="F2748" s="165">
        <v>12</v>
      </c>
      <c r="G2748" s="165">
        <v>7</v>
      </c>
      <c r="H2748" s="165">
        <v>5</v>
      </c>
      <c r="I2748" s="162"/>
    </row>
    <row r="2749" spans="2:9" s="158" customFormat="1" ht="10.5" customHeight="1">
      <c r="B2749" s="163"/>
      <c r="C2749" s="181" t="s">
        <v>2860</v>
      </c>
      <c r="D2749" s="181"/>
      <c r="E2749" s="164">
        <v>16</v>
      </c>
      <c r="F2749" s="165">
        <v>44</v>
      </c>
      <c r="G2749" s="165">
        <v>20</v>
      </c>
      <c r="H2749" s="165">
        <v>24</v>
      </c>
      <c r="I2749" s="162"/>
    </row>
    <row r="2750" spans="2:9" s="158" customFormat="1" ht="10.5" customHeight="1">
      <c r="B2750" s="163"/>
      <c r="C2750" s="181" t="s">
        <v>2861</v>
      </c>
      <c r="D2750" s="181"/>
      <c r="E2750" s="164">
        <v>18</v>
      </c>
      <c r="F2750" s="165">
        <v>48</v>
      </c>
      <c r="G2750" s="165">
        <v>22</v>
      </c>
      <c r="H2750" s="165">
        <v>26</v>
      </c>
      <c r="I2750" s="162"/>
    </row>
    <row r="2751" spans="2:9" s="158" customFormat="1" ht="10.5" customHeight="1">
      <c r="B2751" s="163"/>
      <c r="C2751" s="181" t="s">
        <v>2862</v>
      </c>
      <c r="D2751" s="181"/>
      <c r="E2751" s="164">
        <v>11</v>
      </c>
      <c r="F2751" s="165">
        <v>29</v>
      </c>
      <c r="G2751" s="165">
        <v>15</v>
      </c>
      <c r="H2751" s="165">
        <v>14</v>
      </c>
      <c r="I2751" s="162"/>
    </row>
    <row r="2752" spans="2:9" s="158" customFormat="1" ht="10.5" customHeight="1">
      <c r="B2752" s="163"/>
      <c r="C2752" s="181" t="s">
        <v>2863</v>
      </c>
      <c r="D2752" s="181"/>
      <c r="E2752" s="164"/>
      <c r="F2752" s="165"/>
      <c r="G2752" s="165"/>
      <c r="H2752" s="165"/>
      <c r="I2752" s="162"/>
    </row>
    <row r="2753" spans="2:9" s="158" customFormat="1" ht="10.5" customHeight="1">
      <c r="B2753" s="163"/>
      <c r="C2753" s="181" t="s">
        <v>2864</v>
      </c>
      <c r="D2753" s="181"/>
      <c r="E2753" s="164">
        <v>19</v>
      </c>
      <c r="F2753" s="165">
        <v>48</v>
      </c>
      <c r="G2753" s="165">
        <v>24</v>
      </c>
      <c r="H2753" s="165">
        <v>24</v>
      </c>
      <c r="I2753" s="162"/>
    </row>
    <row r="2754" spans="2:9" s="158" customFormat="1" ht="10.5" customHeight="1">
      <c r="B2754" s="163"/>
      <c r="C2754" s="181" t="s">
        <v>2865</v>
      </c>
      <c r="D2754" s="181"/>
      <c r="E2754" s="164">
        <v>6</v>
      </c>
      <c r="F2754" s="165">
        <v>16</v>
      </c>
      <c r="G2754" s="165">
        <v>7</v>
      </c>
      <c r="H2754" s="165">
        <v>9</v>
      </c>
      <c r="I2754" s="162"/>
    </row>
    <row r="2755" spans="2:9" s="158" customFormat="1" ht="10.5" customHeight="1">
      <c r="B2755" s="163"/>
      <c r="C2755" s="181" t="s">
        <v>2866</v>
      </c>
      <c r="D2755" s="181"/>
      <c r="E2755" s="164">
        <v>12</v>
      </c>
      <c r="F2755" s="165">
        <v>37</v>
      </c>
      <c r="G2755" s="165">
        <v>16</v>
      </c>
      <c r="H2755" s="165">
        <v>21</v>
      </c>
      <c r="I2755" s="162"/>
    </row>
    <row r="2756" spans="2:9" s="158" customFormat="1" ht="10.5" customHeight="1">
      <c r="B2756" s="163"/>
      <c r="C2756" s="181" t="s">
        <v>2867</v>
      </c>
      <c r="D2756" s="181"/>
      <c r="E2756" s="164">
        <v>3</v>
      </c>
      <c r="F2756" s="165">
        <v>8</v>
      </c>
      <c r="G2756" s="165">
        <v>5</v>
      </c>
      <c r="H2756" s="165">
        <v>3</v>
      </c>
      <c r="I2756" s="162"/>
    </row>
    <row r="2757" spans="2:9" s="158" customFormat="1" ht="10.5" customHeight="1">
      <c r="B2757" s="163"/>
      <c r="C2757" s="181" t="s">
        <v>2868</v>
      </c>
      <c r="D2757" s="181"/>
      <c r="E2757" s="164">
        <v>15</v>
      </c>
      <c r="F2757" s="165">
        <v>105</v>
      </c>
      <c r="G2757" s="165">
        <v>56</v>
      </c>
      <c r="H2757" s="165">
        <v>49</v>
      </c>
      <c r="I2757" s="162"/>
    </row>
    <row r="2758" spans="2:9" s="158" customFormat="1" ht="10.5" customHeight="1">
      <c r="B2758" s="163"/>
      <c r="C2758" s="181" t="s">
        <v>2869</v>
      </c>
      <c r="D2758" s="181"/>
      <c r="E2758" s="164">
        <v>47</v>
      </c>
      <c r="F2758" s="165">
        <v>112</v>
      </c>
      <c r="G2758" s="165">
        <v>48</v>
      </c>
      <c r="H2758" s="165">
        <v>64</v>
      </c>
      <c r="I2758" s="162"/>
    </row>
    <row r="2759" spans="2:9" s="158" customFormat="1" ht="10.5" customHeight="1">
      <c r="B2759" s="163"/>
      <c r="C2759" s="181" t="s">
        <v>2870</v>
      </c>
      <c r="D2759" s="181"/>
      <c r="E2759" s="164">
        <v>27</v>
      </c>
      <c r="F2759" s="165">
        <v>63</v>
      </c>
      <c r="G2759" s="165">
        <v>31</v>
      </c>
      <c r="H2759" s="165">
        <v>32</v>
      </c>
      <c r="I2759" s="162"/>
    </row>
    <row r="2760" spans="2:9" s="158" customFormat="1" ht="10.5" customHeight="1">
      <c r="B2760" s="163"/>
      <c r="C2760" s="181" t="s">
        <v>2871</v>
      </c>
      <c r="D2760" s="181"/>
      <c r="E2760" s="164">
        <v>35</v>
      </c>
      <c r="F2760" s="165">
        <v>94</v>
      </c>
      <c r="G2760" s="165">
        <v>45</v>
      </c>
      <c r="H2760" s="165">
        <v>49</v>
      </c>
      <c r="I2760" s="162"/>
    </row>
    <row r="2761" spans="2:9" s="158" customFormat="1" ht="10.5" customHeight="1">
      <c r="B2761" s="163"/>
      <c r="C2761" s="181" t="s">
        <v>2872</v>
      </c>
      <c r="D2761" s="181"/>
      <c r="E2761" s="164">
        <v>14</v>
      </c>
      <c r="F2761" s="165">
        <v>44</v>
      </c>
      <c r="G2761" s="165">
        <v>24</v>
      </c>
      <c r="H2761" s="165">
        <v>20</v>
      </c>
      <c r="I2761" s="162"/>
    </row>
    <row r="2762" spans="2:9" s="158" customFormat="1" ht="10.5" customHeight="1">
      <c r="B2762" s="163"/>
      <c r="C2762" s="181" t="s">
        <v>2873</v>
      </c>
      <c r="D2762" s="181"/>
      <c r="E2762" s="164">
        <v>39</v>
      </c>
      <c r="F2762" s="165">
        <v>111</v>
      </c>
      <c r="G2762" s="165">
        <v>55</v>
      </c>
      <c r="H2762" s="165">
        <v>56</v>
      </c>
      <c r="I2762" s="162"/>
    </row>
    <row r="2763" spans="2:9" s="158" customFormat="1" ht="10.5" customHeight="1">
      <c r="B2763" s="163"/>
      <c r="C2763" s="181" t="s">
        <v>2874</v>
      </c>
      <c r="D2763" s="181"/>
      <c r="E2763" s="164">
        <v>31</v>
      </c>
      <c r="F2763" s="165">
        <v>87</v>
      </c>
      <c r="G2763" s="165">
        <v>44</v>
      </c>
      <c r="H2763" s="165">
        <v>43</v>
      </c>
      <c r="I2763" s="162"/>
    </row>
    <row r="2764" spans="2:9" s="158" customFormat="1" ht="10.5" customHeight="1">
      <c r="B2764" s="163"/>
      <c r="C2764" s="181" t="s">
        <v>2875</v>
      </c>
      <c r="D2764" s="181"/>
      <c r="E2764" s="164">
        <v>22</v>
      </c>
      <c r="F2764" s="165">
        <v>72</v>
      </c>
      <c r="G2764" s="165">
        <v>36</v>
      </c>
      <c r="H2764" s="165">
        <v>36</v>
      </c>
      <c r="I2764" s="162"/>
    </row>
    <row r="2765" spans="2:9" s="158" customFormat="1" ht="10.5" customHeight="1">
      <c r="B2765" s="163"/>
      <c r="C2765" s="181" t="s">
        <v>2876</v>
      </c>
      <c r="D2765" s="181"/>
      <c r="E2765" s="164">
        <v>12</v>
      </c>
      <c r="F2765" s="165">
        <v>40</v>
      </c>
      <c r="G2765" s="165">
        <v>19</v>
      </c>
      <c r="H2765" s="165">
        <v>21</v>
      </c>
      <c r="I2765" s="162"/>
    </row>
    <row r="2766" spans="2:9" s="158" customFormat="1" ht="10.5" customHeight="1">
      <c r="B2766" s="163"/>
      <c r="C2766" s="181" t="s">
        <v>2877</v>
      </c>
      <c r="D2766" s="181"/>
      <c r="E2766" s="164"/>
      <c r="F2766" s="165"/>
      <c r="G2766" s="165"/>
      <c r="H2766" s="165"/>
      <c r="I2766" s="162"/>
    </row>
    <row r="2767" spans="2:9" s="158" customFormat="1" ht="10.5" customHeight="1">
      <c r="B2767" s="163"/>
      <c r="C2767" s="181" t="s">
        <v>2878</v>
      </c>
      <c r="D2767" s="181"/>
      <c r="E2767" s="164">
        <v>4</v>
      </c>
      <c r="F2767" s="165">
        <v>13</v>
      </c>
      <c r="G2767" s="165">
        <v>8</v>
      </c>
      <c r="H2767" s="165">
        <v>5</v>
      </c>
      <c r="I2767" s="162"/>
    </row>
    <row r="2768" spans="2:9" s="158" customFormat="1" ht="10.5" customHeight="1">
      <c r="B2768" s="163"/>
      <c r="C2768" s="181" t="s">
        <v>2879</v>
      </c>
      <c r="D2768" s="181"/>
      <c r="E2768" s="164">
        <v>3</v>
      </c>
      <c r="F2768" s="165">
        <v>6</v>
      </c>
      <c r="G2768" s="165">
        <v>3</v>
      </c>
      <c r="H2768" s="165">
        <v>3</v>
      </c>
      <c r="I2768" s="162"/>
    </row>
    <row r="2769" spans="2:9" s="158" customFormat="1" ht="10.5" customHeight="1">
      <c r="B2769" s="163"/>
      <c r="C2769" s="181" t="s">
        <v>2880</v>
      </c>
      <c r="D2769" s="181"/>
      <c r="E2769" s="164"/>
      <c r="F2769" s="165"/>
      <c r="G2769" s="165"/>
      <c r="H2769" s="165"/>
      <c r="I2769" s="162"/>
    </row>
    <row r="2770" spans="2:9" s="158" customFormat="1" ht="10.5" customHeight="1">
      <c r="B2770" s="163"/>
      <c r="C2770" s="181"/>
      <c r="D2770" s="181"/>
      <c r="E2770" s="166"/>
      <c r="F2770" s="167"/>
      <c r="G2770" s="167"/>
      <c r="H2770" s="167"/>
      <c r="I2770" s="162"/>
    </row>
    <row r="2771" spans="2:9" s="158" customFormat="1" ht="10.5" customHeight="1">
      <c r="B2771" s="163"/>
      <c r="C2771" s="181" t="s">
        <v>2881</v>
      </c>
      <c r="D2771" s="181"/>
      <c r="E2771" s="166">
        <f>SUM(E2772:E2810)</f>
        <v>365</v>
      </c>
      <c r="F2771" s="167">
        <f>SUM(F2772:F2810)</f>
        <v>1009</v>
      </c>
      <c r="G2771" s="167">
        <f>SUM(G2772:G2810)</f>
        <v>524</v>
      </c>
      <c r="H2771" s="167">
        <f>SUM(H2772:H2810)</f>
        <v>485</v>
      </c>
      <c r="I2771" s="162"/>
    </row>
    <row r="2772" spans="2:9" s="158" customFormat="1" ht="10.5" customHeight="1">
      <c r="B2772" s="163"/>
      <c r="C2772" s="181" t="s">
        <v>2882</v>
      </c>
      <c r="D2772" s="181"/>
      <c r="E2772" s="164">
        <v>10</v>
      </c>
      <c r="F2772" s="165">
        <v>22</v>
      </c>
      <c r="G2772" s="165">
        <v>12</v>
      </c>
      <c r="H2772" s="165">
        <v>10</v>
      </c>
      <c r="I2772" s="162"/>
    </row>
    <row r="2773" spans="2:9" s="158" customFormat="1" ht="10.5" customHeight="1">
      <c r="B2773" s="163"/>
      <c r="C2773" s="181" t="s">
        <v>2883</v>
      </c>
      <c r="D2773" s="181"/>
      <c r="E2773" s="164">
        <v>14</v>
      </c>
      <c r="F2773" s="165">
        <v>42</v>
      </c>
      <c r="G2773" s="165">
        <v>21</v>
      </c>
      <c r="H2773" s="165">
        <v>21</v>
      </c>
      <c r="I2773" s="162"/>
    </row>
    <row r="2774" spans="2:9" s="158" customFormat="1" ht="10.5" customHeight="1">
      <c r="B2774" s="169"/>
      <c r="C2774" s="182" t="s">
        <v>2884</v>
      </c>
      <c r="D2774" s="182"/>
      <c r="E2774" s="170">
        <v>5</v>
      </c>
      <c r="F2774" s="171">
        <v>12</v>
      </c>
      <c r="G2774" s="171">
        <v>7</v>
      </c>
      <c r="H2774" s="171">
        <v>5</v>
      </c>
      <c r="I2774" s="162"/>
    </row>
    <row r="2775" spans="2:9" s="158" customFormat="1" ht="10.5" customHeight="1">
      <c r="B2775" s="163"/>
      <c r="C2775" s="181" t="s">
        <v>2885</v>
      </c>
      <c r="D2775" s="181"/>
      <c r="E2775" s="164">
        <v>8</v>
      </c>
      <c r="F2775" s="165">
        <v>40</v>
      </c>
      <c r="G2775" s="165">
        <v>17</v>
      </c>
      <c r="H2775" s="165">
        <v>23</v>
      </c>
      <c r="I2775" s="162"/>
    </row>
    <row r="2776" spans="2:9" s="158" customFormat="1" ht="10.5" customHeight="1">
      <c r="B2776" s="163"/>
      <c r="C2776" s="181" t="s">
        <v>2886</v>
      </c>
      <c r="D2776" s="181"/>
      <c r="E2776" s="164">
        <v>3</v>
      </c>
      <c r="F2776" s="165">
        <v>5</v>
      </c>
      <c r="G2776" s="165">
        <v>2</v>
      </c>
      <c r="H2776" s="165">
        <v>3</v>
      </c>
      <c r="I2776" s="162"/>
    </row>
    <row r="2777" spans="2:9" s="158" customFormat="1" ht="10.5" customHeight="1">
      <c r="B2777" s="163"/>
      <c r="C2777" s="181" t="s">
        <v>2887</v>
      </c>
      <c r="D2777" s="181"/>
      <c r="E2777" s="164">
        <v>6</v>
      </c>
      <c r="F2777" s="165">
        <v>16</v>
      </c>
      <c r="G2777" s="165">
        <v>9</v>
      </c>
      <c r="H2777" s="165">
        <v>7</v>
      </c>
      <c r="I2777" s="162"/>
    </row>
    <row r="2778" spans="2:9" s="158" customFormat="1" ht="10.5" customHeight="1">
      <c r="B2778" s="163"/>
      <c r="C2778" s="181" t="s">
        <v>2888</v>
      </c>
      <c r="D2778" s="181"/>
      <c r="E2778" s="164">
        <v>6</v>
      </c>
      <c r="F2778" s="165">
        <v>15</v>
      </c>
      <c r="G2778" s="165">
        <v>9</v>
      </c>
      <c r="H2778" s="165">
        <v>6</v>
      </c>
      <c r="I2778" s="162"/>
    </row>
    <row r="2779" spans="2:9" s="158" customFormat="1" ht="10.5" customHeight="1">
      <c r="B2779" s="163"/>
      <c r="C2779" s="181" t="s">
        <v>2889</v>
      </c>
      <c r="D2779" s="181"/>
      <c r="E2779" s="164">
        <v>7</v>
      </c>
      <c r="F2779" s="165">
        <v>21</v>
      </c>
      <c r="G2779" s="165">
        <v>14</v>
      </c>
      <c r="H2779" s="165">
        <v>7</v>
      </c>
      <c r="I2779" s="162"/>
    </row>
    <row r="2780" spans="2:9" s="158" customFormat="1" ht="10.5" customHeight="1">
      <c r="B2780" s="163"/>
      <c r="C2780" s="181" t="s">
        <v>2890</v>
      </c>
      <c r="D2780" s="181"/>
      <c r="E2780" s="164">
        <v>20</v>
      </c>
      <c r="F2780" s="165">
        <v>59</v>
      </c>
      <c r="G2780" s="165">
        <v>28</v>
      </c>
      <c r="H2780" s="165">
        <v>31</v>
      </c>
      <c r="I2780" s="162"/>
    </row>
    <row r="2781" spans="2:9" s="158" customFormat="1" ht="10.5" customHeight="1">
      <c r="B2781" s="163"/>
      <c r="C2781" s="181" t="s">
        <v>2891</v>
      </c>
      <c r="D2781" s="181"/>
      <c r="E2781" s="164">
        <v>18</v>
      </c>
      <c r="F2781" s="165">
        <v>48</v>
      </c>
      <c r="G2781" s="165">
        <v>24</v>
      </c>
      <c r="H2781" s="165">
        <v>24</v>
      </c>
      <c r="I2781" s="162"/>
    </row>
    <row r="2782" spans="2:9" s="158" customFormat="1" ht="10.5" customHeight="1">
      <c r="B2782" s="163"/>
      <c r="C2782" s="181" t="s">
        <v>2892</v>
      </c>
      <c r="D2782" s="181"/>
      <c r="E2782" s="164"/>
      <c r="F2782" s="165"/>
      <c r="G2782" s="165"/>
      <c r="H2782" s="165"/>
      <c r="I2782" s="162"/>
    </row>
    <row r="2783" spans="2:9" s="158" customFormat="1" ht="10.5" customHeight="1">
      <c r="B2783" s="163"/>
      <c r="C2783" s="181" t="s">
        <v>2893</v>
      </c>
      <c r="D2783" s="181"/>
      <c r="E2783" s="164"/>
      <c r="F2783" s="165"/>
      <c r="G2783" s="165"/>
      <c r="H2783" s="165"/>
      <c r="I2783" s="162"/>
    </row>
    <row r="2784" spans="2:9" s="158" customFormat="1" ht="10.5" customHeight="1">
      <c r="B2784" s="163"/>
      <c r="C2784" s="181" t="s">
        <v>2894</v>
      </c>
      <c r="D2784" s="181"/>
      <c r="E2784" s="164">
        <v>7</v>
      </c>
      <c r="F2784" s="165">
        <v>22</v>
      </c>
      <c r="G2784" s="165">
        <v>13</v>
      </c>
      <c r="H2784" s="165">
        <v>9</v>
      </c>
      <c r="I2784" s="162"/>
    </row>
    <row r="2785" spans="2:9" s="158" customFormat="1" ht="10.5" customHeight="1">
      <c r="B2785" s="163"/>
      <c r="C2785" s="181" t="s">
        <v>2895</v>
      </c>
      <c r="D2785" s="181"/>
      <c r="E2785" s="164"/>
      <c r="F2785" s="165"/>
      <c r="G2785" s="165"/>
      <c r="H2785" s="165"/>
      <c r="I2785" s="162"/>
    </row>
    <row r="2786" spans="2:9" s="158" customFormat="1" ht="10.5" customHeight="1">
      <c r="B2786" s="163"/>
      <c r="C2786" s="181" t="s">
        <v>2896</v>
      </c>
      <c r="D2786" s="181"/>
      <c r="E2786" s="164">
        <v>8</v>
      </c>
      <c r="F2786" s="165">
        <v>19</v>
      </c>
      <c r="G2786" s="165">
        <v>8</v>
      </c>
      <c r="H2786" s="165">
        <v>11</v>
      </c>
      <c r="I2786" s="162"/>
    </row>
    <row r="2787" spans="2:9" s="158" customFormat="1" ht="10.5" customHeight="1">
      <c r="B2787" s="163"/>
      <c r="C2787" s="181" t="s">
        <v>2897</v>
      </c>
      <c r="D2787" s="181"/>
      <c r="E2787" s="164">
        <v>28</v>
      </c>
      <c r="F2787" s="165">
        <v>70</v>
      </c>
      <c r="G2787" s="165">
        <v>33</v>
      </c>
      <c r="H2787" s="165">
        <v>37</v>
      </c>
      <c r="I2787" s="162"/>
    </row>
    <row r="2788" spans="2:9" s="158" customFormat="1" ht="10.5" customHeight="1">
      <c r="B2788" s="163"/>
      <c r="C2788" s="181" t="s">
        <v>2898</v>
      </c>
      <c r="D2788" s="181"/>
      <c r="E2788" s="164">
        <v>11</v>
      </c>
      <c r="F2788" s="165">
        <v>25</v>
      </c>
      <c r="G2788" s="165">
        <v>11</v>
      </c>
      <c r="H2788" s="165">
        <v>14</v>
      </c>
      <c r="I2788" s="162"/>
    </row>
    <row r="2789" spans="2:9" s="158" customFormat="1" ht="10.5" customHeight="1">
      <c r="B2789" s="163"/>
      <c r="C2789" s="181" t="s">
        <v>2899</v>
      </c>
      <c r="D2789" s="181"/>
      <c r="E2789" s="164">
        <v>4</v>
      </c>
      <c r="F2789" s="165">
        <v>12</v>
      </c>
      <c r="G2789" s="165">
        <v>7</v>
      </c>
      <c r="H2789" s="165">
        <v>5</v>
      </c>
      <c r="I2789" s="162"/>
    </row>
    <row r="2790" spans="2:9" s="158" customFormat="1" ht="10.5" customHeight="1">
      <c r="B2790" s="163"/>
      <c r="C2790" s="181" t="s">
        <v>2900</v>
      </c>
      <c r="D2790" s="181"/>
      <c r="E2790" s="164">
        <v>3</v>
      </c>
      <c r="F2790" s="165">
        <v>14</v>
      </c>
      <c r="G2790" s="165">
        <v>7</v>
      </c>
      <c r="H2790" s="165">
        <v>7</v>
      </c>
      <c r="I2790" s="162"/>
    </row>
    <row r="2791" spans="2:9" s="158" customFormat="1" ht="10.5" customHeight="1">
      <c r="B2791" s="163"/>
      <c r="C2791" s="181" t="s">
        <v>2901</v>
      </c>
      <c r="D2791" s="181"/>
      <c r="E2791" s="164">
        <v>5</v>
      </c>
      <c r="F2791" s="165">
        <v>13</v>
      </c>
      <c r="G2791" s="165">
        <v>7</v>
      </c>
      <c r="H2791" s="165">
        <v>6</v>
      </c>
      <c r="I2791" s="162"/>
    </row>
    <row r="2792" spans="2:9" s="158" customFormat="1" ht="10.5" customHeight="1">
      <c r="B2792" s="163"/>
      <c r="C2792" s="181" t="s">
        <v>2902</v>
      </c>
      <c r="D2792" s="181"/>
      <c r="E2792" s="164"/>
      <c r="F2792" s="165"/>
      <c r="G2792" s="165"/>
      <c r="H2792" s="165"/>
      <c r="I2792" s="162"/>
    </row>
    <row r="2793" spans="2:9" s="158" customFormat="1" ht="10.5" customHeight="1">
      <c r="B2793" s="163"/>
      <c r="C2793" s="181" t="s">
        <v>2903</v>
      </c>
      <c r="D2793" s="181"/>
      <c r="E2793" s="164">
        <v>13</v>
      </c>
      <c r="F2793" s="165">
        <v>33</v>
      </c>
      <c r="G2793" s="165">
        <v>15</v>
      </c>
      <c r="H2793" s="165">
        <v>18</v>
      </c>
      <c r="I2793" s="162"/>
    </row>
    <row r="2794" spans="2:9" s="158" customFormat="1" ht="10.5" customHeight="1">
      <c r="B2794" s="163"/>
      <c r="C2794" s="181" t="s">
        <v>2904</v>
      </c>
      <c r="D2794" s="181"/>
      <c r="E2794" s="164"/>
      <c r="F2794" s="165"/>
      <c r="G2794" s="165"/>
      <c r="H2794" s="165"/>
      <c r="I2794" s="162"/>
    </row>
    <row r="2795" spans="2:9" s="158" customFormat="1" ht="10.5" customHeight="1">
      <c r="B2795" s="163"/>
      <c r="C2795" s="181" t="s">
        <v>2905</v>
      </c>
      <c r="D2795" s="181"/>
      <c r="E2795" s="164">
        <v>20</v>
      </c>
      <c r="F2795" s="165">
        <v>54</v>
      </c>
      <c r="G2795" s="165">
        <v>28</v>
      </c>
      <c r="H2795" s="165">
        <v>26</v>
      </c>
      <c r="I2795" s="162"/>
    </row>
    <row r="2796" spans="2:9" s="158" customFormat="1" ht="10.5" customHeight="1">
      <c r="B2796" s="163"/>
      <c r="C2796" s="181" t="s">
        <v>2906</v>
      </c>
      <c r="D2796" s="181"/>
      <c r="E2796" s="164">
        <v>5</v>
      </c>
      <c r="F2796" s="165">
        <v>19</v>
      </c>
      <c r="G2796" s="165">
        <v>12</v>
      </c>
      <c r="H2796" s="165">
        <v>7</v>
      </c>
      <c r="I2796" s="162"/>
    </row>
    <row r="2797" spans="2:9" s="158" customFormat="1" ht="10.5" customHeight="1">
      <c r="B2797" s="163"/>
      <c r="C2797" s="181" t="s">
        <v>2907</v>
      </c>
      <c r="D2797" s="181"/>
      <c r="E2797" s="164"/>
      <c r="F2797" s="165"/>
      <c r="G2797" s="165"/>
      <c r="H2797" s="165"/>
      <c r="I2797" s="162"/>
    </row>
    <row r="2798" spans="2:9" s="158" customFormat="1" ht="10.5" customHeight="1">
      <c r="B2798" s="163"/>
      <c r="C2798" s="181" t="s">
        <v>2908</v>
      </c>
      <c r="D2798" s="181"/>
      <c r="E2798" s="164">
        <v>10</v>
      </c>
      <c r="F2798" s="165">
        <v>31</v>
      </c>
      <c r="G2798" s="165">
        <v>18</v>
      </c>
      <c r="H2798" s="165">
        <v>13</v>
      </c>
      <c r="I2798" s="162"/>
    </row>
    <row r="2799" spans="2:9" s="158" customFormat="1" ht="10.5" customHeight="1">
      <c r="B2799" s="163"/>
      <c r="C2799" s="181" t="s">
        <v>2909</v>
      </c>
      <c r="D2799" s="181"/>
      <c r="E2799" s="164"/>
      <c r="F2799" s="165"/>
      <c r="G2799" s="165"/>
      <c r="H2799" s="165"/>
      <c r="I2799" s="162"/>
    </row>
    <row r="2800" spans="2:9" s="158" customFormat="1" ht="10.5" customHeight="1">
      <c r="B2800" s="163"/>
      <c r="C2800" s="181" t="s">
        <v>2910</v>
      </c>
      <c r="D2800" s="181"/>
      <c r="E2800" s="164"/>
      <c r="F2800" s="165"/>
      <c r="G2800" s="165"/>
      <c r="H2800" s="165"/>
      <c r="I2800" s="162"/>
    </row>
    <row r="2801" spans="2:9" s="158" customFormat="1" ht="10.5" customHeight="1">
      <c r="B2801" s="163"/>
      <c r="C2801" s="181" t="s">
        <v>2911</v>
      </c>
      <c r="D2801" s="181"/>
      <c r="E2801" s="164">
        <v>23</v>
      </c>
      <c r="F2801" s="165">
        <v>75</v>
      </c>
      <c r="G2801" s="165">
        <v>40</v>
      </c>
      <c r="H2801" s="165">
        <v>35</v>
      </c>
      <c r="I2801" s="162"/>
    </row>
    <row r="2802" spans="2:9" s="158" customFormat="1" ht="10.5" customHeight="1">
      <c r="B2802" s="163"/>
      <c r="C2802" s="181" t="s">
        <v>2912</v>
      </c>
      <c r="D2802" s="181"/>
      <c r="E2802" s="164"/>
      <c r="F2802" s="165"/>
      <c r="G2802" s="165"/>
      <c r="H2802" s="165"/>
      <c r="I2802" s="162"/>
    </row>
    <row r="2803" spans="2:9" s="158" customFormat="1" ht="10.5" customHeight="1">
      <c r="B2803" s="163"/>
      <c r="C2803" s="181" t="s">
        <v>2913</v>
      </c>
      <c r="D2803" s="181"/>
      <c r="E2803" s="164">
        <v>25</v>
      </c>
      <c r="F2803" s="165">
        <v>66</v>
      </c>
      <c r="G2803" s="165">
        <v>33</v>
      </c>
      <c r="H2803" s="165">
        <v>33</v>
      </c>
      <c r="I2803" s="162"/>
    </row>
    <row r="2804" spans="2:9" s="158" customFormat="1" ht="10.5" customHeight="1">
      <c r="B2804" s="163"/>
      <c r="C2804" s="181" t="s">
        <v>2914</v>
      </c>
      <c r="D2804" s="181"/>
      <c r="E2804" s="164">
        <v>4</v>
      </c>
      <c r="F2804" s="165">
        <v>11</v>
      </c>
      <c r="G2804" s="165">
        <v>5</v>
      </c>
      <c r="H2804" s="165">
        <v>6</v>
      </c>
      <c r="I2804" s="162"/>
    </row>
    <row r="2805" spans="2:9" s="158" customFormat="1" ht="10.5" customHeight="1">
      <c r="B2805" s="163"/>
      <c r="C2805" s="181" t="s">
        <v>2915</v>
      </c>
      <c r="D2805" s="181"/>
      <c r="E2805" s="164">
        <v>9</v>
      </c>
      <c r="F2805" s="165">
        <v>24</v>
      </c>
      <c r="G2805" s="165">
        <v>13</v>
      </c>
      <c r="H2805" s="165">
        <v>11</v>
      </c>
      <c r="I2805" s="162"/>
    </row>
    <row r="2806" spans="2:9" s="158" customFormat="1" ht="10.5" customHeight="1">
      <c r="B2806" s="163"/>
      <c r="C2806" s="181" t="s">
        <v>2916</v>
      </c>
      <c r="D2806" s="181"/>
      <c r="E2806" s="164">
        <v>26</v>
      </c>
      <c r="F2806" s="165">
        <v>69</v>
      </c>
      <c r="G2806" s="165">
        <v>40</v>
      </c>
      <c r="H2806" s="165">
        <v>29</v>
      </c>
      <c r="I2806" s="162"/>
    </row>
    <row r="2807" spans="2:9" s="158" customFormat="1" ht="10.5" customHeight="1">
      <c r="B2807" s="163"/>
      <c r="C2807" s="181" t="s">
        <v>2917</v>
      </c>
      <c r="D2807" s="181"/>
      <c r="E2807" s="164">
        <v>3</v>
      </c>
      <c r="F2807" s="165">
        <v>10</v>
      </c>
      <c r="G2807" s="165">
        <v>7</v>
      </c>
      <c r="H2807" s="165">
        <v>3</v>
      </c>
      <c r="I2807" s="162"/>
    </row>
    <row r="2808" spans="2:9" s="158" customFormat="1" ht="10.5" customHeight="1">
      <c r="B2808" s="163"/>
      <c r="C2808" s="181" t="s">
        <v>2918</v>
      </c>
      <c r="D2808" s="181"/>
      <c r="E2808" s="164"/>
      <c r="F2808" s="165"/>
      <c r="G2808" s="165"/>
      <c r="H2808" s="165"/>
      <c r="I2808" s="162"/>
    </row>
    <row r="2809" spans="2:9" s="158" customFormat="1" ht="10.5" customHeight="1">
      <c r="B2809" s="163"/>
      <c r="C2809" s="181" t="s">
        <v>2919</v>
      </c>
      <c r="D2809" s="181"/>
      <c r="E2809" s="164">
        <v>31</v>
      </c>
      <c r="F2809" s="165">
        <v>79</v>
      </c>
      <c r="G2809" s="165">
        <v>43</v>
      </c>
      <c r="H2809" s="165">
        <v>36</v>
      </c>
      <c r="I2809" s="162"/>
    </row>
    <row r="2810" spans="2:9" s="158" customFormat="1" ht="10.5" customHeight="1">
      <c r="B2810" s="163"/>
      <c r="C2810" s="181" t="s">
        <v>2920</v>
      </c>
      <c r="D2810" s="181"/>
      <c r="E2810" s="164">
        <v>33</v>
      </c>
      <c r="F2810" s="165">
        <v>83</v>
      </c>
      <c r="G2810" s="165">
        <v>41</v>
      </c>
      <c r="H2810" s="165">
        <v>42</v>
      </c>
      <c r="I2810" s="162"/>
    </row>
    <row r="2811" spans="2:9" s="158" customFormat="1" ht="10.5" customHeight="1">
      <c r="B2811" s="163"/>
      <c r="C2811" s="181"/>
      <c r="D2811" s="181"/>
      <c r="E2811" s="166"/>
      <c r="F2811" s="167"/>
      <c r="G2811" s="167"/>
      <c r="H2811" s="167"/>
      <c r="I2811" s="162"/>
    </row>
    <row r="2812" spans="2:9" s="158" customFormat="1" ht="10.5" customHeight="1">
      <c r="B2812" s="163"/>
      <c r="C2812" s="181" t="s">
        <v>2921</v>
      </c>
      <c r="D2812" s="181"/>
      <c r="E2812" s="166">
        <f>SUM(E2813:E2827)</f>
        <v>203</v>
      </c>
      <c r="F2812" s="167">
        <f>SUM(F2813:F2827)</f>
        <v>524</v>
      </c>
      <c r="G2812" s="167">
        <f>SUM(G2813:G2827)</f>
        <v>266</v>
      </c>
      <c r="H2812" s="167">
        <f>SUM(H2813:H2827)</f>
        <v>258</v>
      </c>
      <c r="I2812" s="162"/>
    </row>
    <row r="2813" spans="2:9" s="158" customFormat="1" ht="10.5" customHeight="1">
      <c r="B2813" s="163"/>
      <c r="C2813" s="181" t="s">
        <v>2922</v>
      </c>
      <c r="D2813" s="181"/>
      <c r="E2813" s="164">
        <v>5</v>
      </c>
      <c r="F2813" s="165">
        <v>12</v>
      </c>
      <c r="G2813" s="165">
        <v>6</v>
      </c>
      <c r="H2813" s="165">
        <v>6</v>
      </c>
      <c r="I2813" s="162"/>
    </row>
    <row r="2814" spans="2:9" s="158" customFormat="1" ht="10.5" customHeight="1">
      <c r="B2814" s="163"/>
      <c r="C2814" s="181" t="s">
        <v>2923</v>
      </c>
      <c r="D2814" s="181"/>
      <c r="E2814" s="164"/>
      <c r="F2814" s="165"/>
      <c r="G2814" s="165"/>
      <c r="H2814" s="165"/>
      <c r="I2814" s="162"/>
    </row>
    <row r="2815" spans="2:9" s="158" customFormat="1" ht="10.5" customHeight="1">
      <c r="B2815" s="163"/>
      <c r="C2815" s="181" t="s">
        <v>2924</v>
      </c>
      <c r="D2815" s="181"/>
      <c r="E2815" s="164">
        <v>41</v>
      </c>
      <c r="F2815" s="165">
        <v>114</v>
      </c>
      <c r="G2815" s="165">
        <v>52</v>
      </c>
      <c r="H2815" s="165">
        <v>62</v>
      </c>
      <c r="I2815" s="162"/>
    </row>
    <row r="2816" spans="2:9" s="158" customFormat="1" ht="10.5" customHeight="1">
      <c r="B2816" s="163"/>
      <c r="C2816" s="181" t="s">
        <v>2925</v>
      </c>
      <c r="D2816" s="181"/>
      <c r="E2816" s="164">
        <v>4</v>
      </c>
      <c r="F2816" s="165">
        <v>4</v>
      </c>
      <c r="G2816" s="165">
        <v>3</v>
      </c>
      <c r="H2816" s="165">
        <v>1</v>
      </c>
      <c r="I2816" s="162"/>
    </row>
    <row r="2817" spans="2:9" s="158" customFormat="1" ht="10.5" customHeight="1">
      <c r="B2817" s="163"/>
      <c r="C2817" s="181" t="s">
        <v>2926</v>
      </c>
      <c r="D2817" s="181"/>
      <c r="E2817" s="164">
        <v>14</v>
      </c>
      <c r="F2817" s="165">
        <v>40</v>
      </c>
      <c r="G2817" s="165">
        <v>23</v>
      </c>
      <c r="H2817" s="165">
        <v>17</v>
      </c>
      <c r="I2817" s="162"/>
    </row>
    <row r="2818" spans="2:9" s="158" customFormat="1" ht="10.5" customHeight="1">
      <c r="B2818" s="163"/>
      <c r="C2818" s="181" t="s">
        <v>2927</v>
      </c>
      <c r="D2818" s="181"/>
      <c r="E2818" s="164">
        <v>16</v>
      </c>
      <c r="F2818" s="165">
        <v>46</v>
      </c>
      <c r="G2818" s="165">
        <v>22</v>
      </c>
      <c r="H2818" s="165">
        <v>24</v>
      </c>
      <c r="I2818" s="162"/>
    </row>
    <row r="2819" spans="2:9" s="158" customFormat="1" ht="10.5" customHeight="1">
      <c r="B2819" s="163"/>
      <c r="C2819" s="181" t="s">
        <v>2928</v>
      </c>
      <c r="D2819" s="181"/>
      <c r="E2819" s="164">
        <v>9</v>
      </c>
      <c r="F2819" s="165">
        <v>19</v>
      </c>
      <c r="G2819" s="165">
        <v>10</v>
      </c>
      <c r="H2819" s="165">
        <v>9</v>
      </c>
      <c r="I2819" s="162"/>
    </row>
    <row r="2820" spans="2:9" s="158" customFormat="1" ht="10.5" customHeight="1">
      <c r="B2820" s="163"/>
      <c r="C2820" s="181" t="s">
        <v>2929</v>
      </c>
      <c r="D2820" s="181"/>
      <c r="E2820" s="164">
        <v>17</v>
      </c>
      <c r="F2820" s="165">
        <v>32</v>
      </c>
      <c r="G2820" s="165">
        <v>21</v>
      </c>
      <c r="H2820" s="165">
        <v>11</v>
      </c>
      <c r="I2820" s="162"/>
    </row>
    <row r="2821" spans="2:9" s="158" customFormat="1" ht="10.5" customHeight="1">
      <c r="B2821" s="163"/>
      <c r="C2821" s="181" t="s">
        <v>2930</v>
      </c>
      <c r="D2821" s="181"/>
      <c r="E2821" s="164">
        <v>23</v>
      </c>
      <c r="F2821" s="165">
        <v>60</v>
      </c>
      <c r="G2821" s="165">
        <v>31</v>
      </c>
      <c r="H2821" s="165">
        <v>29</v>
      </c>
      <c r="I2821" s="162"/>
    </row>
    <row r="2822" spans="2:9" s="158" customFormat="1" ht="10.5" customHeight="1">
      <c r="B2822" s="163"/>
      <c r="C2822" s="181" t="s">
        <v>2931</v>
      </c>
      <c r="D2822" s="181"/>
      <c r="E2822" s="164">
        <v>21</v>
      </c>
      <c r="F2822" s="165">
        <v>44</v>
      </c>
      <c r="G2822" s="165">
        <v>21</v>
      </c>
      <c r="H2822" s="165">
        <v>23</v>
      </c>
      <c r="I2822" s="162"/>
    </row>
    <row r="2823" spans="2:9" s="158" customFormat="1" ht="10.5" customHeight="1">
      <c r="B2823" s="163"/>
      <c r="C2823" s="181" t="s">
        <v>2932</v>
      </c>
      <c r="D2823" s="181"/>
      <c r="E2823" s="164">
        <v>4</v>
      </c>
      <c r="F2823" s="165">
        <v>8</v>
      </c>
      <c r="G2823" s="165">
        <v>5</v>
      </c>
      <c r="H2823" s="165">
        <v>3</v>
      </c>
      <c r="I2823" s="162"/>
    </row>
    <row r="2824" spans="2:9" s="158" customFormat="1" ht="10.5" customHeight="1">
      <c r="B2824" s="163"/>
      <c r="C2824" s="181" t="s">
        <v>2933</v>
      </c>
      <c r="D2824" s="181"/>
      <c r="E2824" s="164">
        <v>6</v>
      </c>
      <c r="F2824" s="165">
        <v>23</v>
      </c>
      <c r="G2824" s="165">
        <v>13</v>
      </c>
      <c r="H2824" s="165">
        <v>10</v>
      </c>
      <c r="I2824" s="162"/>
    </row>
    <row r="2825" spans="2:9" s="158" customFormat="1" ht="10.5" customHeight="1">
      <c r="B2825" s="163"/>
      <c r="C2825" s="181" t="s">
        <v>2934</v>
      </c>
      <c r="D2825" s="181"/>
      <c r="E2825" s="164">
        <v>18</v>
      </c>
      <c r="F2825" s="165">
        <v>48</v>
      </c>
      <c r="G2825" s="165">
        <v>24</v>
      </c>
      <c r="H2825" s="165">
        <v>24</v>
      </c>
      <c r="I2825" s="162"/>
    </row>
    <row r="2826" spans="2:9" s="158" customFormat="1" ht="10.5" customHeight="1">
      <c r="B2826" s="163"/>
      <c r="C2826" s="181" t="s">
        <v>2935</v>
      </c>
      <c r="D2826" s="181"/>
      <c r="E2826" s="164">
        <v>19</v>
      </c>
      <c r="F2826" s="165">
        <v>51</v>
      </c>
      <c r="G2826" s="165">
        <v>23</v>
      </c>
      <c r="H2826" s="165">
        <v>28</v>
      </c>
      <c r="I2826" s="162"/>
    </row>
    <row r="2827" spans="2:9" s="158" customFormat="1" ht="10.5" customHeight="1">
      <c r="B2827" s="163"/>
      <c r="C2827" s="181" t="s">
        <v>2936</v>
      </c>
      <c r="D2827" s="181"/>
      <c r="E2827" s="164">
        <v>6</v>
      </c>
      <c r="F2827" s="165">
        <v>23</v>
      </c>
      <c r="G2827" s="165">
        <v>12</v>
      </c>
      <c r="H2827" s="165">
        <v>11</v>
      </c>
      <c r="I2827" s="162"/>
    </row>
    <row r="2828" spans="2:9" s="158" customFormat="1" ht="10.5" customHeight="1">
      <c r="B2828" s="163"/>
      <c r="C2828" s="181"/>
      <c r="D2828" s="181"/>
      <c r="E2828" s="166"/>
      <c r="F2828" s="167"/>
      <c r="G2828" s="167"/>
      <c r="H2828" s="167"/>
      <c r="I2828" s="162"/>
    </row>
    <row r="2829" spans="2:9" s="158" customFormat="1" ht="10.5" customHeight="1">
      <c r="B2829" s="163"/>
      <c r="C2829" s="181" t="s">
        <v>2937</v>
      </c>
      <c r="D2829" s="181"/>
      <c r="E2829" s="166">
        <f>SUM(E2830:E2853)</f>
        <v>191</v>
      </c>
      <c r="F2829" s="167">
        <f>SUM(F2830:F2853)</f>
        <v>581</v>
      </c>
      <c r="G2829" s="167">
        <f>SUM(G2830:G2853)</f>
        <v>293</v>
      </c>
      <c r="H2829" s="167">
        <f>SUM(H2830:H2853)</f>
        <v>288</v>
      </c>
      <c r="I2829" s="162"/>
    </row>
    <row r="2830" spans="2:9" s="158" customFormat="1" ht="10.5" customHeight="1">
      <c r="B2830" s="163"/>
      <c r="C2830" s="181" t="s">
        <v>2938</v>
      </c>
      <c r="D2830" s="181"/>
      <c r="E2830" s="164">
        <v>6</v>
      </c>
      <c r="F2830" s="165">
        <v>16</v>
      </c>
      <c r="G2830" s="165">
        <v>7</v>
      </c>
      <c r="H2830" s="165">
        <v>9</v>
      </c>
      <c r="I2830" s="162"/>
    </row>
    <row r="2831" spans="2:9" s="158" customFormat="1" ht="10.5" customHeight="1">
      <c r="B2831" s="163"/>
      <c r="C2831" s="181" t="s">
        <v>2939</v>
      </c>
      <c r="D2831" s="181"/>
      <c r="E2831" s="164">
        <v>13</v>
      </c>
      <c r="F2831" s="165">
        <v>38</v>
      </c>
      <c r="G2831" s="165">
        <v>20</v>
      </c>
      <c r="H2831" s="165">
        <v>18</v>
      </c>
      <c r="I2831" s="162"/>
    </row>
    <row r="2832" spans="2:9" s="158" customFormat="1" ht="10.5" customHeight="1">
      <c r="B2832" s="163"/>
      <c r="C2832" s="181" t="s">
        <v>2940</v>
      </c>
      <c r="D2832" s="181"/>
      <c r="E2832" s="164">
        <v>6</v>
      </c>
      <c r="F2832" s="165">
        <v>19</v>
      </c>
      <c r="G2832" s="165">
        <v>9</v>
      </c>
      <c r="H2832" s="165">
        <v>10</v>
      </c>
      <c r="I2832" s="162"/>
    </row>
    <row r="2833" spans="2:9" s="158" customFormat="1" ht="10.5" customHeight="1">
      <c r="B2833" s="163"/>
      <c r="C2833" s="181" t="s">
        <v>2941</v>
      </c>
      <c r="D2833" s="181"/>
      <c r="E2833" s="164">
        <v>12</v>
      </c>
      <c r="F2833" s="165">
        <v>37</v>
      </c>
      <c r="G2833" s="165">
        <v>17</v>
      </c>
      <c r="H2833" s="165">
        <v>20</v>
      </c>
      <c r="I2833" s="162"/>
    </row>
    <row r="2834" spans="2:9" s="158" customFormat="1" ht="10.5" customHeight="1">
      <c r="B2834" s="163"/>
      <c r="C2834" s="181" t="s">
        <v>2942</v>
      </c>
      <c r="D2834" s="181"/>
      <c r="E2834" s="164">
        <v>15</v>
      </c>
      <c r="F2834" s="165">
        <v>78</v>
      </c>
      <c r="G2834" s="165">
        <v>44</v>
      </c>
      <c r="H2834" s="165">
        <v>34</v>
      </c>
      <c r="I2834" s="162"/>
    </row>
    <row r="2835" spans="2:9" s="158" customFormat="1" ht="10.5" customHeight="1">
      <c r="B2835" s="163"/>
      <c r="C2835" s="181" t="s">
        <v>2943</v>
      </c>
      <c r="D2835" s="181"/>
      <c r="E2835" s="164">
        <v>6</v>
      </c>
      <c r="F2835" s="165">
        <v>13</v>
      </c>
      <c r="G2835" s="165">
        <v>7</v>
      </c>
      <c r="H2835" s="165">
        <v>6</v>
      </c>
      <c r="I2835" s="162"/>
    </row>
    <row r="2836" spans="2:9" s="158" customFormat="1" ht="10.5" customHeight="1">
      <c r="B2836" s="163"/>
      <c r="C2836" s="181" t="s">
        <v>2944</v>
      </c>
      <c r="D2836" s="181"/>
      <c r="E2836" s="164">
        <v>13</v>
      </c>
      <c r="F2836" s="165">
        <v>25</v>
      </c>
      <c r="G2836" s="165">
        <v>12</v>
      </c>
      <c r="H2836" s="165">
        <v>13</v>
      </c>
      <c r="I2836" s="162"/>
    </row>
    <row r="2837" spans="2:9" s="158" customFormat="1" ht="10.5" customHeight="1">
      <c r="B2837" s="163"/>
      <c r="C2837" s="181" t="s">
        <v>2945</v>
      </c>
      <c r="D2837" s="181"/>
      <c r="E2837" s="164">
        <v>15</v>
      </c>
      <c r="F2837" s="165">
        <v>37</v>
      </c>
      <c r="G2837" s="165">
        <v>17</v>
      </c>
      <c r="H2837" s="165">
        <v>20</v>
      </c>
      <c r="I2837" s="162"/>
    </row>
    <row r="2838" spans="2:9" s="158" customFormat="1" ht="10.5" customHeight="1">
      <c r="B2838" s="163"/>
      <c r="C2838" s="181" t="s">
        <v>2946</v>
      </c>
      <c r="D2838" s="181"/>
      <c r="E2838" s="164">
        <v>7</v>
      </c>
      <c r="F2838" s="165">
        <v>23</v>
      </c>
      <c r="G2838" s="165">
        <v>12</v>
      </c>
      <c r="H2838" s="165">
        <v>11</v>
      </c>
      <c r="I2838" s="162"/>
    </row>
    <row r="2839" spans="2:9" s="158" customFormat="1" ht="10.5" customHeight="1">
      <c r="B2839" s="163"/>
      <c r="C2839" s="181" t="s">
        <v>2947</v>
      </c>
      <c r="D2839" s="181"/>
      <c r="E2839" s="164">
        <v>10</v>
      </c>
      <c r="F2839" s="165">
        <v>30</v>
      </c>
      <c r="G2839" s="165">
        <v>16</v>
      </c>
      <c r="H2839" s="165">
        <v>14</v>
      </c>
      <c r="I2839" s="162"/>
    </row>
    <row r="2840" spans="2:9" s="158" customFormat="1" ht="10.5" customHeight="1">
      <c r="B2840" s="163"/>
      <c r="C2840" s="181" t="s">
        <v>2948</v>
      </c>
      <c r="D2840" s="181"/>
      <c r="E2840" s="164">
        <v>3</v>
      </c>
      <c r="F2840" s="165">
        <v>10</v>
      </c>
      <c r="G2840" s="165">
        <v>4</v>
      </c>
      <c r="H2840" s="165">
        <v>6</v>
      </c>
      <c r="I2840" s="162"/>
    </row>
    <row r="2841" spans="2:9" s="158" customFormat="1" ht="10.5" customHeight="1">
      <c r="B2841" s="163"/>
      <c r="C2841" s="181" t="s">
        <v>2949</v>
      </c>
      <c r="D2841" s="181"/>
      <c r="E2841" s="164"/>
      <c r="F2841" s="165"/>
      <c r="G2841" s="165"/>
      <c r="H2841" s="165"/>
      <c r="I2841" s="162"/>
    </row>
    <row r="2842" spans="2:9" s="158" customFormat="1" ht="10.5" customHeight="1">
      <c r="B2842" s="163"/>
      <c r="C2842" s="181" t="s">
        <v>2950</v>
      </c>
      <c r="D2842" s="181"/>
      <c r="E2842" s="164">
        <v>3</v>
      </c>
      <c r="F2842" s="165">
        <v>9</v>
      </c>
      <c r="G2842" s="165">
        <v>3</v>
      </c>
      <c r="H2842" s="165">
        <v>6</v>
      </c>
      <c r="I2842" s="162"/>
    </row>
    <row r="2843" spans="2:9" s="158" customFormat="1" ht="10.5" customHeight="1">
      <c r="B2843" s="163"/>
      <c r="C2843" s="181" t="s">
        <v>2951</v>
      </c>
      <c r="D2843" s="181"/>
      <c r="E2843" s="164">
        <v>6</v>
      </c>
      <c r="F2843" s="165">
        <v>19</v>
      </c>
      <c r="G2843" s="165">
        <v>9</v>
      </c>
      <c r="H2843" s="165">
        <v>10</v>
      </c>
      <c r="I2843" s="162"/>
    </row>
    <row r="2844" spans="2:9" s="158" customFormat="1" ht="10.5" customHeight="1">
      <c r="B2844" s="163"/>
      <c r="C2844" s="181" t="s">
        <v>2952</v>
      </c>
      <c r="D2844" s="181"/>
      <c r="E2844" s="164">
        <v>5</v>
      </c>
      <c r="F2844" s="165">
        <v>14</v>
      </c>
      <c r="G2844" s="165">
        <v>4</v>
      </c>
      <c r="H2844" s="165">
        <v>10</v>
      </c>
      <c r="I2844" s="162"/>
    </row>
    <row r="2845" spans="2:9" s="158" customFormat="1" ht="10.5" customHeight="1">
      <c r="B2845" s="169"/>
      <c r="C2845" s="182" t="s">
        <v>2953</v>
      </c>
      <c r="D2845" s="182"/>
      <c r="E2845" s="170"/>
      <c r="F2845" s="171"/>
      <c r="G2845" s="171"/>
      <c r="H2845" s="171"/>
      <c r="I2845" s="162"/>
    </row>
    <row r="2846" spans="2:9" s="158" customFormat="1" ht="10.5" customHeight="1">
      <c r="B2846" s="163"/>
      <c r="C2846" s="181" t="s">
        <v>2954</v>
      </c>
      <c r="D2846" s="181"/>
      <c r="E2846" s="164">
        <v>10</v>
      </c>
      <c r="F2846" s="165">
        <v>29</v>
      </c>
      <c r="G2846" s="165">
        <v>17</v>
      </c>
      <c r="H2846" s="165">
        <v>12</v>
      </c>
      <c r="I2846" s="162"/>
    </row>
    <row r="2847" spans="2:9" s="158" customFormat="1" ht="10.5" customHeight="1">
      <c r="B2847" s="163"/>
      <c r="C2847" s="181" t="s">
        <v>2955</v>
      </c>
      <c r="D2847" s="181"/>
      <c r="E2847" s="164">
        <v>10</v>
      </c>
      <c r="F2847" s="165">
        <v>31</v>
      </c>
      <c r="G2847" s="165">
        <v>16</v>
      </c>
      <c r="H2847" s="165">
        <v>15</v>
      </c>
      <c r="I2847" s="162"/>
    </row>
    <row r="2848" spans="2:9" s="158" customFormat="1" ht="10.5" customHeight="1">
      <c r="B2848" s="163"/>
      <c r="C2848" s="181" t="s">
        <v>2956</v>
      </c>
      <c r="D2848" s="181"/>
      <c r="E2848" s="164">
        <v>11</v>
      </c>
      <c r="F2848" s="165">
        <v>35</v>
      </c>
      <c r="G2848" s="165">
        <v>17</v>
      </c>
      <c r="H2848" s="165">
        <v>18</v>
      </c>
      <c r="I2848" s="162"/>
    </row>
    <row r="2849" spans="2:9" s="158" customFormat="1" ht="10.5" customHeight="1">
      <c r="B2849" s="163"/>
      <c r="C2849" s="181" t="s">
        <v>2957</v>
      </c>
      <c r="D2849" s="181"/>
      <c r="E2849" s="164">
        <v>22</v>
      </c>
      <c r="F2849" s="165">
        <v>74</v>
      </c>
      <c r="G2849" s="165">
        <v>37</v>
      </c>
      <c r="H2849" s="165">
        <v>37</v>
      </c>
      <c r="I2849" s="162"/>
    </row>
    <row r="2850" spans="2:9" s="158" customFormat="1" ht="10.5" customHeight="1">
      <c r="B2850" s="163"/>
      <c r="C2850" s="181" t="s">
        <v>2958</v>
      </c>
      <c r="D2850" s="181"/>
      <c r="E2850" s="164">
        <v>4</v>
      </c>
      <c r="F2850" s="165">
        <v>9</v>
      </c>
      <c r="G2850" s="165">
        <v>4</v>
      </c>
      <c r="H2850" s="165">
        <v>5</v>
      </c>
      <c r="I2850" s="162"/>
    </row>
    <row r="2851" spans="2:9" s="158" customFormat="1" ht="10.5" customHeight="1">
      <c r="B2851" s="163"/>
      <c r="C2851" s="181" t="s">
        <v>2959</v>
      </c>
      <c r="D2851" s="181"/>
      <c r="E2851" s="164">
        <v>8</v>
      </c>
      <c r="F2851" s="165">
        <v>20</v>
      </c>
      <c r="G2851" s="165">
        <v>11</v>
      </c>
      <c r="H2851" s="165">
        <v>9</v>
      </c>
      <c r="I2851" s="162"/>
    </row>
    <row r="2852" spans="2:9" s="158" customFormat="1" ht="10.5" customHeight="1">
      <c r="B2852" s="163"/>
      <c r="C2852" s="181" t="s">
        <v>2960</v>
      </c>
      <c r="D2852" s="181"/>
      <c r="E2852" s="164">
        <v>3</v>
      </c>
      <c r="F2852" s="165">
        <v>9</v>
      </c>
      <c r="G2852" s="165">
        <v>5</v>
      </c>
      <c r="H2852" s="165">
        <v>4</v>
      </c>
      <c r="I2852" s="162"/>
    </row>
    <row r="2853" spans="2:9" s="158" customFormat="1" ht="10.5" customHeight="1">
      <c r="B2853" s="163"/>
      <c r="C2853" s="181" t="s">
        <v>2961</v>
      </c>
      <c r="D2853" s="181"/>
      <c r="E2853" s="164">
        <v>3</v>
      </c>
      <c r="F2853" s="165">
        <v>6</v>
      </c>
      <c r="G2853" s="165">
        <v>5</v>
      </c>
      <c r="H2853" s="165">
        <v>1</v>
      </c>
      <c r="I2853" s="162"/>
    </row>
    <row r="2854" spans="2:9" s="158" customFormat="1" ht="10.5" customHeight="1">
      <c r="B2854" s="163"/>
      <c r="C2854" s="181"/>
      <c r="D2854" s="181"/>
      <c r="E2854" s="166"/>
      <c r="F2854" s="167"/>
      <c r="G2854" s="167"/>
      <c r="H2854" s="167"/>
      <c r="I2854" s="162"/>
    </row>
    <row r="2855" spans="2:9" s="158" customFormat="1" ht="10.5" customHeight="1">
      <c r="B2855" s="163"/>
      <c r="C2855" s="181" t="s">
        <v>2962</v>
      </c>
      <c r="D2855" s="181"/>
      <c r="E2855" s="166">
        <f>SUM(E2856:E2882)</f>
        <v>301</v>
      </c>
      <c r="F2855" s="167">
        <f>SUM(F2856:F2882)</f>
        <v>807</v>
      </c>
      <c r="G2855" s="167">
        <f>SUM(G2856:G2882)</f>
        <v>405</v>
      </c>
      <c r="H2855" s="167">
        <f>SUM(H2856:H2882)</f>
        <v>402</v>
      </c>
      <c r="I2855" s="162"/>
    </row>
    <row r="2856" spans="2:9" s="158" customFormat="1" ht="10.5" customHeight="1">
      <c r="B2856" s="163"/>
      <c r="C2856" s="181" t="s">
        <v>2963</v>
      </c>
      <c r="D2856" s="181"/>
      <c r="E2856" s="164">
        <v>34</v>
      </c>
      <c r="F2856" s="165">
        <v>93</v>
      </c>
      <c r="G2856" s="165">
        <v>45</v>
      </c>
      <c r="H2856" s="165">
        <v>48</v>
      </c>
      <c r="I2856" s="162"/>
    </row>
    <row r="2857" spans="2:9" s="158" customFormat="1" ht="10.5" customHeight="1">
      <c r="B2857" s="163"/>
      <c r="C2857" s="181" t="s">
        <v>2964</v>
      </c>
      <c r="D2857" s="181"/>
      <c r="E2857" s="164">
        <v>5</v>
      </c>
      <c r="F2857" s="165">
        <v>21</v>
      </c>
      <c r="G2857" s="165">
        <v>12</v>
      </c>
      <c r="H2857" s="165">
        <v>9</v>
      </c>
      <c r="I2857" s="162"/>
    </row>
    <row r="2858" spans="2:9" s="158" customFormat="1" ht="10.5" customHeight="1">
      <c r="B2858" s="163"/>
      <c r="C2858" s="181" t="s">
        <v>2965</v>
      </c>
      <c r="D2858" s="181"/>
      <c r="E2858" s="164">
        <v>40</v>
      </c>
      <c r="F2858" s="165">
        <v>99</v>
      </c>
      <c r="G2858" s="165">
        <v>55</v>
      </c>
      <c r="H2858" s="165">
        <v>44</v>
      </c>
      <c r="I2858" s="162"/>
    </row>
    <row r="2859" spans="2:9" s="158" customFormat="1" ht="10.5" customHeight="1">
      <c r="B2859" s="163"/>
      <c r="C2859" s="181" t="s">
        <v>2966</v>
      </c>
      <c r="D2859" s="181"/>
      <c r="E2859" s="164">
        <v>27</v>
      </c>
      <c r="F2859" s="165">
        <v>74</v>
      </c>
      <c r="G2859" s="165">
        <v>37</v>
      </c>
      <c r="H2859" s="165">
        <v>37</v>
      </c>
      <c r="I2859" s="162"/>
    </row>
    <row r="2860" spans="2:9" s="158" customFormat="1" ht="10.5" customHeight="1">
      <c r="B2860" s="163"/>
      <c r="C2860" s="181" t="s">
        <v>2967</v>
      </c>
      <c r="D2860" s="181"/>
      <c r="E2860" s="164">
        <v>20</v>
      </c>
      <c r="F2860" s="165">
        <v>69</v>
      </c>
      <c r="G2860" s="165">
        <v>36</v>
      </c>
      <c r="H2860" s="165">
        <v>33</v>
      </c>
      <c r="I2860" s="162"/>
    </row>
    <row r="2861" spans="2:9" s="158" customFormat="1" ht="10.5" customHeight="1">
      <c r="B2861" s="163"/>
      <c r="C2861" s="181" t="s">
        <v>2968</v>
      </c>
      <c r="D2861" s="181"/>
      <c r="E2861" s="164">
        <v>8</v>
      </c>
      <c r="F2861" s="165">
        <v>17</v>
      </c>
      <c r="G2861" s="165">
        <v>8</v>
      </c>
      <c r="H2861" s="165">
        <v>9</v>
      </c>
      <c r="I2861" s="162"/>
    </row>
    <row r="2862" spans="2:9" s="158" customFormat="1" ht="10.5" customHeight="1">
      <c r="B2862" s="163"/>
      <c r="C2862" s="181" t="s">
        <v>2969</v>
      </c>
      <c r="D2862" s="181"/>
      <c r="E2862" s="164">
        <v>8</v>
      </c>
      <c r="F2862" s="165">
        <v>18</v>
      </c>
      <c r="G2862" s="165">
        <v>7</v>
      </c>
      <c r="H2862" s="165">
        <v>11</v>
      </c>
      <c r="I2862" s="162"/>
    </row>
    <row r="2863" spans="2:9" s="158" customFormat="1" ht="10.5" customHeight="1">
      <c r="B2863" s="163"/>
      <c r="C2863" s="181" t="s">
        <v>2970</v>
      </c>
      <c r="D2863" s="181"/>
      <c r="E2863" s="164">
        <v>6</v>
      </c>
      <c r="F2863" s="165">
        <v>14</v>
      </c>
      <c r="G2863" s="165">
        <v>5</v>
      </c>
      <c r="H2863" s="165">
        <v>9</v>
      </c>
      <c r="I2863" s="162"/>
    </row>
    <row r="2864" spans="2:9" s="158" customFormat="1" ht="10.5" customHeight="1">
      <c r="B2864" s="163"/>
      <c r="C2864" s="181" t="s">
        <v>2971</v>
      </c>
      <c r="D2864" s="181"/>
      <c r="E2864" s="164">
        <v>19</v>
      </c>
      <c r="F2864" s="165">
        <v>56</v>
      </c>
      <c r="G2864" s="165">
        <v>32</v>
      </c>
      <c r="H2864" s="165">
        <v>24</v>
      </c>
      <c r="I2864" s="162"/>
    </row>
    <row r="2865" spans="2:9" s="158" customFormat="1" ht="10.5" customHeight="1">
      <c r="B2865" s="163"/>
      <c r="C2865" s="181" t="s">
        <v>2972</v>
      </c>
      <c r="D2865" s="181"/>
      <c r="E2865" s="164">
        <v>8</v>
      </c>
      <c r="F2865" s="165">
        <v>15</v>
      </c>
      <c r="G2865" s="165">
        <v>5</v>
      </c>
      <c r="H2865" s="165">
        <v>10</v>
      </c>
      <c r="I2865" s="162"/>
    </row>
    <row r="2866" spans="2:9" s="158" customFormat="1" ht="10.5" customHeight="1">
      <c r="B2866" s="163"/>
      <c r="C2866" s="181" t="s">
        <v>2973</v>
      </c>
      <c r="D2866" s="181"/>
      <c r="E2866" s="164">
        <v>4</v>
      </c>
      <c r="F2866" s="165">
        <v>13</v>
      </c>
      <c r="G2866" s="165">
        <v>6</v>
      </c>
      <c r="H2866" s="165">
        <v>7</v>
      </c>
      <c r="I2866" s="162"/>
    </row>
    <row r="2867" spans="2:9" s="158" customFormat="1" ht="10.5" customHeight="1">
      <c r="B2867" s="163"/>
      <c r="C2867" s="181" t="s">
        <v>2974</v>
      </c>
      <c r="D2867" s="181"/>
      <c r="E2867" s="164"/>
      <c r="F2867" s="165"/>
      <c r="G2867" s="165"/>
      <c r="H2867" s="165"/>
      <c r="I2867" s="162"/>
    </row>
    <row r="2868" spans="2:9" s="158" customFormat="1" ht="10.5" customHeight="1">
      <c r="B2868" s="163"/>
      <c r="C2868" s="181" t="s">
        <v>2975</v>
      </c>
      <c r="D2868" s="181"/>
      <c r="E2868" s="164">
        <v>12</v>
      </c>
      <c r="F2868" s="165">
        <v>34</v>
      </c>
      <c r="G2868" s="165">
        <v>17</v>
      </c>
      <c r="H2868" s="165">
        <v>17</v>
      </c>
      <c r="I2868" s="162"/>
    </row>
    <row r="2869" spans="2:9" s="158" customFormat="1" ht="10.5" customHeight="1">
      <c r="B2869" s="163"/>
      <c r="C2869" s="181" t="s">
        <v>2976</v>
      </c>
      <c r="D2869" s="181"/>
      <c r="E2869" s="164">
        <v>3</v>
      </c>
      <c r="F2869" s="165">
        <v>7</v>
      </c>
      <c r="G2869" s="165">
        <v>4</v>
      </c>
      <c r="H2869" s="165">
        <v>3</v>
      </c>
      <c r="I2869" s="162"/>
    </row>
    <row r="2870" spans="2:9" s="158" customFormat="1" ht="10.5" customHeight="1">
      <c r="B2870" s="163"/>
      <c r="C2870" s="181" t="s">
        <v>2977</v>
      </c>
      <c r="D2870" s="181"/>
      <c r="E2870" s="164">
        <v>17</v>
      </c>
      <c r="F2870" s="165">
        <v>31</v>
      </c>
      <c r="G2870" s="165">
        <v>8</v>
      </c>
      <c r="H2870" s="165">
        <v>23</v>
      </c>
      <c r="I2870" s="162"/>
    </row>
    <row r="2871" spans="2:9" s="158" customFormat="1" ht="10.5" customHeight="1">
      <c r="B2871" s="163"/>
      <c r="C2871" s="181" t="s">
        <v>2978</v>
      </c>
      <c r="D2871" s="181"/>
      <c r="E2871" s="164">
        <v>7</v>
      </c>
      <c r="F2871" s="165">
        <v>12</v>
      </c>
      <c r="G2871" s="165">
        <v>8</v>
      </c>
      <c r="H2871" s="165">
        <v>4</v>
      </c>
      <c r="I2871" s="162"/>
    </row>
    <row r="2872" spans="2:9" s="158" customFormat="1" ht="10.5" customHeight="1">
      <c r="B2872" s="163"/>
      <c r="C2872" s="181" t="s">
        <v>2979</v>
      </c>
      <c r="D2872" s="181"/>
      <c r="E2872" s="164">
        <v>24</v>
      </c>
      <c r="F2872" s="165">
        <v>69</v>
      </c>
      <c r="G2872" s="165">
        <v>33</v>
      </c>
      <c r="H2872" s="165">
        <v>36</v>
      </c>
      <c r="I2872" s="162"/>
    </row>
    <row r="2873" spans="2:9" s="158" customFormat="1" ht="10.5" customHeight="1">
      <c r="B2873" s="163"/>
      <c r="C2873" s="181" t="s">
        <v>2980</v>
      </c>
      <c r="D2873" s="181"/>
      <c r="E2873" s="164">
        <v>9</v>
      </c>
      <c r="F2873" s="165">
        <v>28</v>
      </c>
      <c r="G2873" s="165">
        <v>14</v>
      </c>
      <c r="H2873" s="165">
        <v>14</v>
      </c>
      <c r="I2873" s="162"/>
    </row>
    <row r="2874" spans="2:9" s="158" customFormat="1" ht="10.5" customHeight="1">
      <c r="B2874" s="163"/>
      <c r="C2874" s="181" t="s">
        <v>2981</v>
      </c>
      <c r="D2874" s="181"/>
      <c r="E2874" s="164">
        <v>10</v>
      </c>
      <c r="F2874" s="165">
        <v>27</v>
      </c>
      <c r="G2874" s="165">
        <v>16</v>
      </c>
      <c r="H2874" s="165">
        <v>11</v>
      </c>
      <c r="I2874" s="162"/>
    </row>
    <row r="2875" spans="2:9" s="158" customFormat="1" ht="10.5" customHeight="1">
      <c r="B2875" s="163"/>
      <c r="C2875" s="181" t="s">
        <v>2982</v>
      </c>
      <c r="D2875" s="181"/>
      <c r="E2875" s="164">
        <v>4</v>
      </c>
      <c r="F2875" s="165">
        <v>8</v>
      </c>
      <c r="G2875" s="165">
        <v>5</v>
      </c>
      <c r="H2875" s="165">
        <v>3</v>
      </c>
      <c r="I2875" s="162"/>
    </row>
    <row r="2876" spans="2:9" s="158" customFormat="1" ht="10.5" customHeight="1">
      <c r="B2876" s="163"/>
      <c r="C2876" s="181" t="s">
        <v>2983</v>
      </c>
      <c r="D2876" s="181"/>
      <c r="E2876" s="164"/>
      <c r="F2876" s="165"/>
      <c r="G2876" s="165"/>
      <c r="H2876" s="165"/>
      <c r="I2876" s="162"/>
    </row>
    <row r="2877" spans="2:9" s="158" customFormat="1" ht="10.5" customHeight="1">
      <c r="B2877" s="163"/>
      <c r="C2877" s="181" t="s">
        <v>2984</v>
      </c>
      <c r="D2877" s="181"/>
      <c r="E2877" s="164">
        <v>9</v>
      </c>
      <c r="F2877" s="165">
        <v>30</v>
      </c>
      <c r="G2877" s="165">
        <v>15</v>
      </c>
      <c r="H2877" s="165">
        <v>15</v>
      </c>
      <c r="I2877" s="162"/>
    </row>
    <row r="2878" spans="2:9" s="158" customFormat="1" ht="10.5" customHeight="1">
      <c r="B2878" s="163"/>
      <c r="C2878" s="181" t="s">
        <v>2985</v>
      </c>
      <c r="D2878" s="181"/>
      <c r="E2878" s="164"/>
      <c r="F2878" s="165"/>
      <c r="G2878" s="165"/>
      <c r="H2878" s="165"/>
      <c r="I2878" s="162"/>
    </row>
    <row r="2879" spans="2:9" s="158" customFormat="1" ht="10.5" customHeight="1">
      <c r="B2879" s="163"/>
      <c r="C2879" s="181" t="s">
        <v>2986</v>
      </c>
      <c r="D2879" s="181"/>
      <c r="E2879" s="164"/>
      <c r="F2879" s="165"/>
      <c r="G2879" s="165"/>
      <c r="H2879" s="165"/>
      <c r="I2879" s="162"/>
    </row>
    <row r="2880" spans="2:9" s="158" customFormat="1" ht="10.5" customHeight="1">
      <c r="B2880" s="163"/>
      <c r="C2880" s="181" t="s">
        <v>2987</v>
      </c>
      <c r="D2880" s="181"/>
      <c r="E2880" s="164">
        <v>16</v>
      </c>
      <c r="F2880" s="165">
        <v>44</v>
      </c>
      <c r="G2880" s="165">
        <v>22</v>
      </c>
      <c r="H2880" s="165">
        <v>22</v>
      </c>
      <c r="I2880" s="162"/>
    </row>
    <row r="2881" spans="2:9" s="158" customFormat="1" ht="10.5" customHeight="1">
      <c r="B2881" s="163"/>
      <c r="C2881" s="181" t="s">
        <v>2988</v>
      </c>
      <c r="D2881" s="181"/>
      <c r="E2881" s="164"/>
      <c r="F2881" s="165"/>
      <c r="G2881" s="165"/>
      <c r="H2881" s="165"/>
      <c r="I2881" s="162"/>
    </row>
    <row r="2882" spans="2:9" s="158" customFormat="1" ht="10.5" customHeight="1">
      <c r="B2882" s="163"/>
      <c r="C2882" s="181" t="s">
        <v>2989</v>
      </c>
      <c r="D2882" s="181"/>
      <c r="E2882" s="164">
        <v>11</v>
      </c>
      <c r="F2882" s="165">
        <v>28</v>
      </c>
      <c r="G2882" s="165">
        <v>15</v>
      </c>
      <c r="H2882" s="165">
        <v>13</v>
      </c>
      <c r="I2882" s="162"/>
    </row>
    <row r="2883" spans="2:9" s="158" customFormat="1" ht="10.5" customHeight="1">
      <c r="B2883" s="163"/>
      <c r="C2883" s="181"/>
      <c r="D2883" s="181"/>
      <c r="E2883" s="166"/>
      <c r="F2883" s="167"/>
      <c r="G2883" s="167"/>
      <c r="H2883" s="167"/>
      <c r="I2883" s="162"/>
    </row>
    <row r="2884" spans="2:9" s="158" customFormat="1" ht="10.5" customHeight="1">
      <c r="B2884" s="163"/>
      <c r="C2884" s="181" t="s">
        <v>2990</v>
      </c>
      <c r="D2884" s="181"/>
      <c r="E2884" s="166">
        <f>SUM(E2885:E2896)</f>
        <v>102</v>
      </c>
      <c r="F2884" s="167">
        <f>SUM(F2885:F2896)</f>
        <v>277</v>
      </c>
      <c r="G2884" s="167">
        <f>SUM(G2885:G2896)</f>
        <v>131</v>
      </c>
      <c r="H2884" s="167">
        <f>SUM(H2885:H2896)</f>
        <v>146</v>
      </c>
      <c r="I2884" s="162"/>
    </row>
    <row r="2885" spans="2:9" s="158" customFormat="1" ht="10.5" customHeight="1">
      <c r="B2885" s="163"/>
      <c r="C2885" s="181" t="s">
        <v>2991</v>
      </c>
      <c r="D2885" s="181"/>
      <c r="E2885" s="164">
        <v>5</v>
      </c>
      <c r="F2885" s="165">
        <v>10</v>
      </c>
      <c r="G2885" s="165">
        <v>6</v>
      </c>
      <c r="H2885" s="165">
        <v>4</v>
      </c>
      <c r="I2885" s="162"/>
    </row>
    <row r="2886" spans="2:9" s="158" customFormat="1" ht="10.5" customHeight="1">
      <c r="B2886" s="163"/>
      <c r="C2886" s="181" t="s">
        <v>2992</v>
      </c>
      <c r="D2886" s="181"/>
      <c r="E2886" s="164">
        <v>16</v>
      </c>
      <c r="F2886" s="165">
        <v>42</v>
      </c>
      <c r="G2886" s="165">
        <v>20</v>
      </c>
      <c r="H2886" s="165">
        <v>22</v>
      </c>
      <c r="I2886" s="162"/>
    </row>
    <row r="2887" spans="2:9" s="158" customFormat="1" ht="10.5" customHeight="1">
      <c r="B2887" s="163"/>
      <c r="C2887" s="181" t="s">
        <v>2993</v>
      </c>
      <c r="D2887" s="181"/>
      <c r="E2887" s="164">
        <v>5</v>
      </c>
      <c r="F2887" s="165">
        <v>13</v>
      </c>
      <c r="G2887" s="165">
        <v>6</v>
      </c>
      <c r="H2887" s="165">
        <v>7</v>
      </c>
      <c r="I2887" s="162"/>
    </row>
    <row r="2888" spans="2:9" s="158" customFormat="1" ht="10.5" customHeight="1">
      <c r="B2888" s="163"/>
      <c r="C2888" s="181" t="s">
        <v>2994</v>
      </c>
      <c r="D2888" s="181"/>
      <c r="E2888" s="164">
        <v>13</v>
      </c>
      <c r="F2888" s="165">
        <v>39</v>
      </c>
      <c r="G2888" s="165">
        <v>17</v>
      </c>
      <c r="H2888" s="165">
        <v>22</v>
      </c>
      <c r="I2888" s="162"/>
    </row>
    <row r="2889" spans="2:9" s="158" customFormat="1" ht="10.5" customHeight="1">
      <c r="B2889" s="163"/>
      <c r="C2889" s="181" t="s">
        <v>2995</v>
      </c>
      <c r="D2889" s="181"/>
      <c r="E2889" s="164"/>
      <c r="F2889" s="165"/>
      <c r="G2889" s="165"/>
      <c r="H2889" s="165"/>
      <c r="I2889" s="162"/>
    </row>
    <row r="2890" spans="2:9" s="158" customFormat="1" ht="10.5" customHeight="1">
      <c r="B2890" s="163"/>
      <c r="C2890" s="181" t="s">
        <v>2996</v>
      </c>
      <c r="D2890" s="181"/>
      <c r="E2890" s="164">
        <v>16</v>
      </c>
      <c r="F2890" s="165">
        <v>36</v>
      </c>
      <c r="G2890" s="165">
        <v>18</v>
      </c>
      <c r="H2890" s="165">
        <v>18</v>
      </c>
      <c r="I2890" s="162"/>
    </row>
    <row r="2891" spans="2:9" s="158" customFormat="1" ht="10.5" customHeight="1">
      <c r="B2891" s="163"/>
      <c r="C2891" s="181" t="s">
        <v>2997</v>
      </c>
      <c r="D2891" s="181"/>
      <c r="E2891" s="164">
        <v>21</v>
      </c>
      <c r="F2891" s="165">
        <v>63</v>
      </c>
      <c r="G2891" s="165">
        <v>31</v>
      </c>
      <c r="H2891" s="165">
        <v>32</v>
      </c>
      <c r="I2891" s="162"/>
    </row>
    <row r="2892" spans="2:9" s="158" customFormat="1" ht="10.5" customHeight="1">
      <c r="B2892" s="163"/>
      <c r="C2892" s="181" t="s">
        <v>2998</v>
      </c>
      <c r="D2892" s="181"/>
      <c r="E2892" s="164"/>
      <c r="F2892" s="165"/>
      <c r="G2892" s="165"/>
      <c r="H2892" s="165"/>
      <c r="I2892" s="162"/>
    </row>
    <row r="2893" spans="2:9" s="158" customFormat="1" ht="10.5" customHeight="1">
      <c r="B2893" s="163"/>
      <c r="C2893" s="181" t="s">
        <v>2999</v>
      </c>
      <c r="D2893" s="181"/>
      <c r="E2893" s="164">
        <v>5</v>
      </c>
      <c r="F2893" s="165">
        <v>18</v>
      </c>
      <c r="G2893" s="165">
        <v>9</v>
      </c>
      <c r="H2893" s="165">
        <v>9</v>
      </c>
      <c r="I2893" s="162"/>
    </row>
    <row r="2894" spans="2:9" s="158" customFormat="1" ht="10.5" customHeight="1">
      <c r="B2894" s="163"/>
      <c r="C2894" s="181" t="s">
        <v>3000</v>
      </c>
      <c r="D2894" s="181"/>
      <c r="E2894" s="164">
        <v>10</v>
      </c>
      <c r="F2894" s="165">
        <v>32</v>
      </c>
      <c r="G2894" s="165">
        <v>15</v>
      </c>
      <c r="H2894" s="165">
        <v>17</v>
      </c>
      <c r="I2894" s="162"/>
    </row>
    <row r="2895" spans="2:9" s="158" customFormat="1" ht="10.5" customHeight="1">
      <c r="B2895" s="163"/>
      <c r="C2895" s="181" t="s">
        <v>3001</v>
      </c>
      <c r="D2895" s="181"/>
      <c r="E2895" s="164">
        <v>11</v>
      </c>
      <c r="F2895" s="165">
        <v>24</v>
      </c>
      <c r="G2895" s="165">
        <v>9</v>
      </c>
      <c r="H2895" s="165">
        <v>15</v>
      </c>
      <c r="I2895" s="162"/>
    </row>
    <row r="2896" spans="2:9" s="158" customFormat="1" ht="10.5" customHeight="1">
      <c r="B2896" s="163"/>
      <c r="C2896" s="181" t="s">
        <v>3002</v>
      </c>
      <c r="D2896" s="181"/>
      <c r="E2896" s="164"/>
      <c r="F2896" s="165"/>
      <c r="G2896" s="165"/>
      <c r="H2896" s="165"/>
      <c r="I2896" s="162"/>
    </row>
    <row r="2897" spans="2:9" s="158" customFormat="1" ht="10.5" customHeight="1">
      <c r="B2897" s="163"/>
      <c r="C2897" s="181"/>
      <c r="D2897" s="181"/>
      <c r="E2897" s="166"/>
      <c r="F2897" s="167"/>
      <c r="G2897" s="167"/>
      <c r="H2897" s="167"/>
      <c r="I2897" s="162"/>
    </row>
    <row r="2898" spans="2:9" s="187" customFormat="1" ht="10.5" customHeight="1">
      <c r="B2898" s="180"/>
      <c r="C2898" s="159" t="s">
        <v>270</v>
      </c>
      <c r="D2898" s="159"/>
      <c r="E2898" s="160">
        <f>SUM(E2900,E2913,E2919,E2937,E2960,E2971,E3030,E3050,E3063,E3069)</f>
        <v>2450</v>
      </c>
      <c r="F2898" s="161">
        <f>SUM(F2900,F2913,F2919,F2937,F2960,F2971,F3030,F3050,F3063,F3069)</f>
        <v>6723</v>
      </c>
      <c r="G2898" s="161">
        <f>SUM(G2900,G2913,G2919,G2937,G2960,G2971,G3030,G3050,G3063,G3069)</f>
        <v>3260</v>
      </c>
      <c r="H2898" s="161">
        <f>SUM(H2900,H2913,H2919,H2937,H2960,H2971,H3030,H3050,H3063,H3069)</f>
        <v>3463</v>
      </c>
      <c r="I2898" s="188"/>
    </row>
    <row r="2899" spans="2:9" s="158" customFormat="1" ht="10.5" customHeight="1">
      <c r="B2899" s="163"/>
      <c r="C2899" s="181"/>
      <c r="D2899" s="181"/>
      <c r="E2899" s="166"/>
      <c r="F2899" s="167"/>
      <c r="G2899" s="167"/>
      <c r="H2899" s="167"/>
      <c r="I2899" s="162"/>
    </row>
    <row r="2900" spans="2:9" s="158" customFormat="1" ht="10.5" customHeight="1">
      <c r="B2900" s="163"/>
      <c r="C2900" s="181" t="s">
        <v>3003</v>
      </c>
      <c r="D2900" s="181"/>
      <c r="E2900" s="166">
        <f>SUM(E2901:E2911)</f>
        <v>121</v>
      </c>
      <c r="F2900" s="167">
        <f>SUM(F2901:F2911)</f>
        <v>352</v>
      </c>
      <c r="G2900" s="167">
        <f>SUM(G2901:G2911)</f>
        <v>166</v>
      </c>
      <c r="H2900" s="167">
        <f>SUM(H2901:H2911)</f>
        <v>186</v>
      </c>
      <c r="I2900" s="162"/>
    </row>
    <row r="2901" spans="2:9" s="158" customFormat="1" ht="10.5" customHeight="1">
      <c r="B2901" s="163"/>
      <c r="C2901" s="181" t="s">
        <v>3004</v>
      </c>
      <c r="D2901" s="181"/>
      <c r="E2901" s="164">
        <v>13</v>
      </c>
      <c r="F2901" s="165">
        <v>36</v>
      </c>
      <c r="G2901" s="165">
        <v>18</v>
      </c>
      <c r="H2901" s="165">
        <v>18</v>
      </c>
      <c r="I2901" s="162"/>
    </row>
    <row r="2902" spans="2:9" s="158" customFormat="1" ht="10.5" customHeight="1">
      <c r="B2902" s="163"/>
      <c r="C2902" s="181" t="s">
        <v>3005</v>
      </c>
      <c r="D2902" s="181"/>
      <c r="E2902" s="164">
        <v>9</v>
      </c>
      <c r="F2902" s="165">
        <v>31</v>
      </c>
      <c r="G2902" s="165">
        <v>15</v>
      </c>
      <c r="H2902" s="165">
        <v>16</v>
      </c>
      <c r="I2902" s="162"/>
    </row>
    <row r="2903" spans="2:9" s="158" customFormat="1" ht="10.5" customHeight="1">
      <c r="B2903" s="163"/>
      <c r="C2903" s="181" t="s">
        <v>3006</v>
      </c>
      <c r="D2903" s="181"/>
      <c r="E2903" s="164">
        <v>5</v>
      </c>
      <c r="F2903" s="165">
        <v>16</v>
      </c>
      <c r="G2903" s="165">
        <v>9</v>
      </c>
      <c r="H2903" s="165">
        <v>7</v>
      </c>
      <c r="I2903" s="162"/>
    </row>
    <row r="2904" spans="2:9" s="158" customFormat="1" ht="10.5" customHeight="1">
      <c r="B2904" s="163"/>
      <c r="C2904" s="181" t="s">
        <v>3007</v>
      </c>
      <c r="D2904" s="181"/>
      <c r="E2904" s="164">
        <v>3</v>
      </c>
      <c r="F2904" s="165">
        <v>7</v>
      </c>
      <c r="G2904" s="165">
        <v>3</v>
      </c>
      <c r="H2904" s="165">
        <v>4</v>
      </c>
      <c r="I2904" s="162"/>
    </row>
    <row r="2905" spans="2:9" s="158" customFormat="1" ht="10.5" customHeight="1">
      <c r="B2905" s="163"/>
      <c r="C2905" s="181" t="s">
        <v>3008</v>
      </c>
      <c r="D2905" s="181"/>
      <c r="E2905" s="164"/>
      <c r="F2905" s="165"/>
      <c r="G2905" s="165"/>
      <c r="H2905" s="165"/>
      <c r="I2905" s="162"/>
    </row>
    <row r="2906" spans="2:9" s="158" customFormat="1" ht="10.5" customHeight="1">
      <c r="B2906" s="163"/>
      <c r="C2906" s="181" t="s">
        <v>3009</v>
      </c>
      <c r="D2906" s="181"/>
      <c r="E2906" s="164">
        <v>26</v>
      </c>
      <c r="F2906" s="165">
        <v>76</v>
      </c>
      <c r="G2906" s="165">
        <v>36</v>
      </c>
      <c r="H2906" s="165">
        <v>40</v>
      </c>
      <c r="I2906" s="162"/>
    </row>
    <row r="2907" spans="2:9" s="158" customFormat="1" ht="10.5" customHeight="1">
      <c r="B2907" s="163"/>
      <c r="C2907" s="181" t="s">
        <v>3010</v>
      </c>
      <c r="D2907" s="181"/>
      <c r="E2907" s="164">
        <v>6</v>
      </c>
      <c r="F2907" s="165">
        <v>15</v>
      </c>
      <c r="G2907" s="165">
        <v>6</v>
      </c>
      <c r="H2907" s="165">
        <v>9</v>
      </c>
      <c r="I2907" s="162"/>
    </row>
    <row r="2908" spans="2:9" s="158" customFormat="1" ht="10.5" customHeight="1">
      <c r="B2908" s="163"/>
      <c r="C2908" s="181" t="s">
        <v>3011</v>
      </c>
      <c r="D2908" s="181"/>
      <c r="E2908" s="164"/>
      <c r="F2908" s="165"/>
      <c r="G2908" s="165"/>
      <c r="H2908" s="165"/>
      <c r="I2908" s="162"/>
    </row>
    <row r="2909" spans="2:9" s="158" customFormat="1" ht="10.5" customHeight="1">
      <c r="B2909" s="163"/>
      <c r="C2909" s="181" t="s">
        <v>3012</v>
      </c>
      <c r="D2909" s="181"/>
      <c r="E2909" s="164">
        <v>13</v>
      </c>
      <c r="F2909" s="165">
        <v>43</v>
      </c>
      <c r="G2909" s="165">
        <v>18</v>
      </c>
      <c r="H2909" s="165">
        <v>25</v>
      </c>
      <c r="I2909" s="162"/>
    </row>
    <row r="2910" spans="2:9" s="158" customFormat="1" ht="10.5" customHeight="1">
      <c r="B2910" s="163"/>
      <c r="C2910" s="181" t="s">
        <v>3013</v>
      </c>
      <c r="D2910" s="181"/>
      <c r="E2910" s="164">
        <v>9</v>
      </c>
      <c r="F2910" s="165">
        <v>29</v>
      </c>
      <c r="G2910" s="165">
        <v>13</v>
      </c>
      <c r="H2910" s="165">
        <v>16</v>
      </c>
      <c r="I2910" s="162"/>
    </row>
    <row r="2911" spans="2:9" s="158" customFormat="1" ht="10.5" customHeight="1">
      <c r="B2911" s="163"/>
      <c r="C2911" s="181" t="s">
        <v>3014</v>
      </c>
      <c r="D2911" s="181"/>
      <c r="E2911" s="164">
        <v>37</v>
      </c>
      <c r="F2911" s="165">
        <v>99</v>
      </c>
      <c r="G2911" s="165">
        <v>48</v>
      </c>
      <c r="H2911" s="165">
        <v>51</v>
      </c>
      <c r="I2911" s="162"/>
    </row>
    <row r="2912" spans="2:9" s="158" customFormat="1" ht="10.5" customHeight="1">
      <c r="B2912" s="163"/>
      <c r="C2912" s="181"/>
      <c r="D2912" s="181"/>
      <c r="E2912" s="166"/>
      <c r="F2912" s="167"/>
      <c r="G2912" s="167"/>
      <c r="H2912" s="167"/>
      <c r="I2912" s="162"/>
    </row>
    <row r="2913" spans="2:9" s="158" customFormat="1" ht="10.5" customHeight="1">
      <c r="B2913" s="163"/>
      <c r="C2913" s="181" t="s">
        <v>3015</v>
      </c>
      <c r="D2913" s="181"/>
      <c r="E2913" s="166">
        <f>SUM(E2914:E2917)</f>
        <v>47</v>
      </c>
      <c r="F2913" s="167">
        <f>SUM(F2914:F2917)</f>
        <v>152</v>
      </c>
      <c r="G2913" s="167">
        <f>SUM(G2914:G2917)</f>
        <v>79</v>
      </c>
      <c r="H2913" s="167">
        <f>SUM(H2914:H2917)</f>
        <v>73</v>
      </c>
      <c r="I2913" s="162"/>
    </row>
    <row r="2914" spans="2:9" s="158" customFormat="1" ht="10.5" customHeight="1">
      <c r="B2914" s="163"/>
      <c r="C2914" s="181" t="s">
        <v>3016</v>
      </c>
      <c r="D2914" s="181"/>
      <c r="E2914" s="164">
        <v>16</v>
      </c>
      <c r="F2914" s="165">
        <v>46</v>
      </c>
      <c r="G2914" s="165">
        <v>22</v>
      </c>
      <c r="H2914" s="165">
        <v>24</v>
      </c>
      <c r="I2914" s="162"/>
    </row>
    <row r="2915" spans="2:9" s="158" customFormat="1" ht="10.5" customHeight="1">
      <c r="B2915" s="163"/>
      <c r="C2915" s="181" t="s">
        <v>3017</v>
      </c>
      <c r="D2915" s="181"/>
      <c r="E2915" s="164">
        <v>27</v>
      </c>
      <c r="F2915" s="165">
        <v>91</v>
      </c>
      <c r="G2915" s="165">
        <v>48</v>
      </c>
      <c r="H2915" s="165">
        <v>43</v>
      </c>
      <c r="I2915" s="162"/>
    </row>
    <row r="2916" spans="2:9" s="158" customFormat="1" ht="10.5" customHeight="1">
      <c r="B2916" s="169"/>
      <c r="C2916" s="182" t="s">
        <v>3018</v>
      </c>
      <c r="D2916" s="182"/>
      <c r="E2916" s="170"/>
      <c r="F2916" s="171"/>
      <c r="G2916" s="171"/>
      <c r="H2916" s="171"/>
      <c r="I2916" s="162"/>
    </row>
    <row r="2917" spans="2:9" s="158" customFormat="1" ht="10.5" customHeight="1">
      <c r="B2917" s="163"/>
      <c r="C2917" s="181" t="s">
        <v>3019</v>
      </c>
      <c r="D2917" s="181"/>
      <c r="E2917" s="164">
        <v>4</v>
      </c>
      <c r="F2917" s="165">
        <v>15</v>
      </c>
      <c r="G2917" s="165">
        <v>9</v>
      </c>
      <c r="H2917" s="165">
        <v>6</v>
      </c>
      <c r="I2917" s="162"/>
    </row>
    <row r="2918" spans="2:9" s="158" customFormat="1" ht="10.5" customHeight="1">
      <c r="B2918" s="163"/>
      <c r="C2918" s="181"/>
      <c r="D2918" s="181"/>
      <c r="E2918" s="166"/>
      <c r="F2918" s="167"/>
      <c r="G2918" s="167"/>
      <c r="H2918" s="167"/>
      <c r="I2918" s="162"/>
    </row>
    <row r="2919" spans="2:9" s="158" customFormat="1" ht="10.5" customHeight="1">
      <c r="B2919" s="163"/>
      <c r="C2919" s="181" t="s">
        <v>3020</v>
      </c>
      <c r="D2919" s="181"/>
      <c r="E2919" s="166">
        <f>SUM(E2920:E2935)</f>
        <v>228</v>
      </c>
      <c r="F2919" s="167">
        <f>SUM(F2920:F2935)</f>
        <v>599</v>
      </c>
      <c r="G2919" s="167">
        <f>SUM(G2920:G2935)</f>
        <v>275</v>
      </c>
      <c r="H2919" s="167">
        <f>SUM(H2920:H2935)</f>
        <v>324</v>
      </c>
      <c r="I2919" s="162"/>
    </row>
    <row r="2920" spans="2:9" s="158" customFormat="1" ht="10.5" customHeight="1">
      <c r="B2920" s="163"/>
      <c r="C2920" s="181" t="s">
        <v>3021</v>
      </c>
      <c r="D2920" s="181"/>
      <c r="E2920" s="164">
        <v>9</v>
      </c>
      <c r="F2920" s="165">
        <v>32</v>
      </c>
      <c r="G2920" s="165">
        <v>13</v>
      </c>
      <c r="H2920" s="165">
        <v>19</v>
      </c>
      <c r="I2920" s="162"/>
    </row>
    <row r="2921" spans="2:9" s="158" customFormat="1" ht="10.5" customHeight="1">
      <c r="B2921" s="163"/>
      <c r="C2921" s="181" t="s">
        <v>3022</v>
      </c>
      <c r="D2921" s="181"/>
      <c r="E2921" s="164">
        <v>3</v>
      </c>
      <c r="F2921" s="165">
        <v>11</v>
      </c>
      <c r="G2921" s="165">
        <v>5</v>
      </c>
      <c r="H2921" s="165">
        <v>6</v>
      </c>
      <c r="I2921" s="162"/>
    </row>
    <row r="2922" spans="2:9" s="158" customFormat="1" ht="10.5" customHeight="1">
      <c r="B2922" s="163"/>
      <c r="C2922" s="181" t="s">
        <v>3023</v>
      </c>
      <c r="D2922" s="181"/>
      <c r="E2922" s="164">
        <v>13</v>
      </c>
      <c r="F2922" s="165">
        <v>23</v>
      </c>
      <c r="G2922" s="165">
        <v>10</v>
      </c>
      <c r="H2922" s="165">
        <v>13</v>
      </c>
      <c r="I2922" s="162"/>
    </row>
    <row r="2923" spans="2:9" s="158" customFormat="1" ht="10.5" customHeight="1">
      <c r="B2923" s="163"/>
      <c r="C2923" s="181" t="s">
        <v>3024</v>
      </c>
      <c r="D2923" s="181"/>
      <c r="E2923" s="164">
        <v>3</v>
      </c>
      <c r="F2923" s="165">
        <v>9</v>
      </c>
      <c r="G2923" s="165">
        <v>5</v>
      </c>
      <c r="H2923" s="165">
        <v>4</v>
      </c>
      <c r="I2923" s="162"/>
    </row>
    <row r="2924" spans="2:9" s="158" customFormat="1" ht="10.5" customHeight="1">
      <c r="B2924" s="163"/>
      <c r="C2924" s="181" t="s">
        <v>3025</v>
      </c>
      <c r="D2924" s="181"/>
      <c r="E2924" s="164">
        <v>18</v>
      </c>
      <c r="F2924" s="165">
        <v>32</v>
      </c>
      <c r="G2924" s="165">
        <v>13</v>
      </c>
      <c r="H2924" s="165">
        <v>19</v>
      </c>
      <c r="I2924" s="162"/>
    </row>
    <row r="2925" spans="2:9" s="158" customFormat="1" ht="10.5" customHeight="1">
      <c r="B2925" s="163"/>
      <c r="C2925" s="181" t="s">
        <v>3026</v>
      </c>
      <c r="D2925" s="181"/>
      <c r="E2925" s="164"/>
      <c r="F2925" s="165"/>
      <c r="G2925" s="165"/>
      <c r="H2925" s="165"/>
      <c r="I2925" s="162"/>
    </row>
    <row r="2926" spans="2:9" s="158" customFormat="1" ht="10.5" customHeight="1">
      <c r="B2926" s="163"/>
      <c r="C2926" s="181" t="s">
        <v>3027</v>
      </c>
      <c r="D2926" s="181"/>
      <c r="E2926" s="164">
        <v>7</v>
      </c>
      <c r="F2926" s="165">
        <v>17</v>
      </c>
      <c r="G2926" s="165">
        <v>6</v>
      </c>
      <c r="H2926" s="165">
        <v>11</v>
      </c>
      <c r="I2926" s="162"/>
    </row>
    <row r="2927" spans="2:9" s="158" customFormat="1" ht="10.5" customHeight="1">
      <c r="B2927" s="163"/>
      <c r="C2927" s="181" t="s">
        <v>3028</v>
      </c>
      <c r="D2927" s="181"/>
      <c r="E2927" s="164">
        <v>7</v>
      </c>
      <c r="F2927" s="165">
        <v>17</v>
      </c>
      <c r="G2927" s="165">
        <v>9</v>
      </c>
      <c r="H2927" s="165">
        <v>8</v>
      </c>
      <c r="I2927" s="162"/>
    </row>
    <row r="2928" spans="2:9" s="158" customFormat="1" ht="10.5" customHeight="1">
      <c r="B2928" s="163"/>
      <c r="C2928" s="181" t="s">
        <v>3029</v>
      </c>
      <c r="D2928" s="181"/>
      <c r="E2928" s="164">
        <v>34</v>
      </c>
      <c r="F2928" s="165">
        <v>93</v>
      </c>
      <c r="G2928" s="165">
        <v>38</v>
      </c>
      <c r="H2928" s="165">
        <v>55</v>
      </c>
      <c r="I2928" s="162"/>
    </row>
    <row r="2929" spans="2:9" s="158" customFormat="1" ht="10.5" customHeight="1">
      <c r="B2929" s="163"/>
      <c r="C2929" s="181" t="s">
        <v>3030</v>
      </c>
      <c r="D2929" s="181"/>
      <c r="E2929" s="164">
        <v>35</v>
      </c>
      <c r="F2929" s="165">
        <v>98</v>
      </c>
      <c r="G2929" s="165">
        <v>50</v>
      </c>
      <c r="H2929" s="165">
        <v>48</v>
      </c>
      <c r="I2929" s="162"/>
    </row>
    <row r="2930" spans="2:9" s="158" customFormat="1" ht="10.5" customHeight="1">
      <c r="B2930" s="163"/>
      <c r="C2930" s="181" t="s">
        <v>3031</v>
      </c>
      <c r="D2930" s="181"/>
      <c r="E2930" s="164">
        <v>23</v>
      </c>
      <c r="F2930" s="165">
        <v>56</v>
      </c>
      <c r="G2930" s="165">
        <v>27</v>
      </c>
      <c r="H2930" s="165">
        <v>29</v>
      </c>
      <c r="I2930" s="162"/>
    </row>
    <row r="2931" spans="2:9" s="158" customFormat="1" ht="10.5" customHeight="1">
      <c r="B2931" s="163"/>
      <c r="C2931" s="181" t="s">
        <v>3032</v>
      </c>
      <c r="D2931" s="181"/>
      <c r="E2931" s="164">
        <v>24</v>
      </c>
      <c r="F2931" s="165">
        <v>74</v>
      </c>
      <c r="G2931" s="165">
        <v>35</v>
      </c>
      <c r="H2931" s="165">
        <v>39</v>
      </c>
      <c r="I2931" s="162"/>
    </row>
    <row r="2932" spans="2:9" s="158" customFormat="1" ht="10.5" customHeight="1">
      <c r="B2932" s="163"/>
      <c r="C2932" s="181" t="s">
        <v>3033</v>
      </c>
      <c r="D2932" s="181"/>
      <c r="E2932" s="164">
        <v>16</v>
      </c>
      <c r="F2932" s="165">
        <v>36</v>
      </c>
      <c r="G2932" s="165">
        <v>15</v>
      </c>
      <c r="H2932" s="165">
        <v>21</v>
      </c>
      <c r="I2932" s="162"/>
    </row>
    <row r="2933" spans="2:9" s="158" customFormat="1" ht="10.5" customHeight="1">
      <c r="B2933" s="163"/>
      <c r="C2933" s="181" t="s">
        <v>3034</v>
      </c>
      <c r="D2933" s="181"/>
      <c r="E2933" s="164">
        <v>18</v>
      </c>
      <c r="F2933" s="165">
        <v>52</v>
      </c>
      <c r="G2933" s="165">
        <v>24</v>
      </c>
      <c r="H2933" s="165">
        <v>28</v>
      </c>
      <c r="I2933" s="162"/>
    </row>
    <row r="2934" spans="2:9" s="158" customFormat="1" ht="10.5" customHeight="1">
      <c r="B2934" s="163"/>
      <c r="C2934" s="181" t="s">
        <v>3035</v>
      </c>
      <c r="D2934" s="181"/>
      <c r="E2934" s="164">
        <v>8</v>
      </c>
      <c r="F2934" s="165">
        <v>18</v>
      </c>
      <c r="G2934" s="165">
        <v>9</v>
      </c>
      <c r="H2934" s="165">
        <v>9</v>
      </c>
      <c r="I2934" s="162"/>
    </row>
    <row r="2935" spans="2:9" s="158" customFormat="1" ht="10.5" customHeight="1">
      <c r="B2935" s="163"/>
      <c r="C2935" s="181" t="s">
        <v>3036</v>
      </c>
      <c r="D2935" s="181"/>
      <c r="E2935" s="164">
        <v>10</v>
      </c>
      <c r="F2935" s="165">
        <v>31</v>
      </c>
      <c r="G2935" s="165">
        <v>16</v>
      </c>
      <c r="H2935" s="165">
        <v>15</v>
      </c>
      <c r="I2935" s="162"/>
    </row>
    <row r="2936" spans="2:9" s="158" customFormat="1" ht="10.5" customHeight="1">
      <c r="B2936" s="163"/>
      <c r="C2936" s="181"/>
      <c r="D2936" s="181"/>
      <c r="E2936" s="166"/>
      <c r="F2936" s="167"/>
      <c r="G2936" s="167"/>
      <c r="H2936" s="167"/>
      <c r="I2936" s="162"/>
    </row>
    <row r="2937" spans="2:9" s="158" customFormat="1" ht="10.5" customHeight="1">
      <c r="B2937" s="163"/>
      <c r="C2937" s="181" t="s">
        <v>3037</v>
      </c>
      <c r="D2937" s="181"/>
      <c r="E2937" s="166">
        <f>SUM(E2938:E2958)</f>
        <v>295</v>
      </c>
      <c r="F2937" s="167">
        <f>SUM(F2938:F2958)</f>
        <v>816</v>
      </c>
      <c r="G2937" s="167">
        <f>SUM(G2938:G2958)</f>
        <v>408</v>
      </c>
      <c r="H2937" s="167">
        <f>SUM(H2938:H2958)</f>
        <v>408</v>
      </c>
      <c r="I2937" s="162"/>
    </row>
    <row r="2938" spans="2:9" s="158" customFormat="1" ht="10.5" customHeight="1">
      <c r="B2938" s="163"/>
      <c r="C2938" s="181" t="s">
        <v>3038</v>
      </c>
      <c r="D2938" s="181"/>
      <c r="E2938" s="164">
        <v>52</v>
      </c>
      <c r="F2938" s="165">
        <v>145</v>
      </c>
      <c r="G2938" s="165">
        <v>68</v>
      </c>
      <c r="H2938" s="165">
        <v>77</v>
      </c>
      <c r="I2938" s="162"/>
    </row>
    <row r="2939" spans="2:9" s="158" customFormat="1" ht="10.5" customHeight="1">
      <c r="B2939" s="163"/>
      <c r="C2939" s="181" t="s">
        <v>3039</v>
      </c>
      <c r="D2939" s="181"/>
      <c r="E2939" s="164">
        <v>16</v>
      </c>
      <c r="F2939" s="165">
        <v>51</v>
      </c>
      <c r="G2939" s="165">
        <v>30</v>
      </c>
      <c r="H2939" s="165">
        <v>21</v>
      </c>
      <c r="I2939" s="162"/>
    </row>
    <row r="2940" spans="2:9" s="158" customFormat="1" ht="10.5" customHeight="1">
      <c r="B2940" s="163"/>
      <c r="C2940" s="181" t="s">
        <v>3040</v>
      </c>
      <c r="D2940" s="181"/>
      <c r="E2940" s="164">
        <v>32</v>
      </c>
      <c r="F2940" s="165">
        <v>92</v>
      </c>
      <c r="G2940" s="165">
        <v>38</v>
      </c>
      <c r="H2940" s="165">
        <v>54</v>
      </c>
      <c r="I2940" s="162"/>
    </row>
    <row r="2941" spans="2:9" s="158" customFormat="1" ht="10.5" customHeight="1">
      <c r="B2941" s="163"/>
      <c r="C2941" s="181" t="s">
        <v>3041</v>
      </c>
      <c r="D2941" s="181"/>
      <c r="E2941" s="164">
        <v>7</v>
      </c>
      <c r="F2941" s="165">
        <v>22</v>
      </c>
      <c r="G2941" s="165">
        <v>14</v>
      </c>
      <c r="H2941" s="165">
        <v>8</v>
      </c>
      <c r="I2941" s="162"/>
    </row>
    <row r="2942" spans="2:9" s="158" customFormat="1" ht="10.5" customHeight="1">
      <c r="B2942" s="163"/>
      <c r="C2942" s="181" t="s">
        <v>3042</v>
      </c>
      <c r="D2942" s="181"/>
      <c r="E2942" s="164">
        <v>8</v>
      </c>
      <c r="F2942" s="165">
        <v>18</v>
      </c>
      <c r="G2942" s="165">
        <v>10</v>
      </c>
      <c r="H2942" s="165">
        <v>8</v>
      </c>
      <c r="I2942" s="162"/>
    </row>
    <row r="2943" spans="2:9" s="158" customFormat="1" ht="10.5" customHeight="1">
      <c r="B2943" s="163"/>
      <c r="C2943" s="181" t="s">
        <v>3043</v>
      </c>
      <c r="D2943" s="181"/>
      <c r="E2943" s="164">
        <v>14</v>
      </c>
      <c r="F2943" s="165">
        <v>37</v>
      </c>
      <c r="G2943" s="165">
        <v>18</v>
      </c>
      <c r="H2943" s="165">
        <v>19</v>
      </c>
      <c r="I2943" s="162"/>
    </row>
    <row r="2944" spans="2:9" s="158" customFormat="1" ht="10.5" customHeight="1">
      <c r="B2944" s="163"/>
      <c r="C2944" s="181" t="s">
        <v>3044</v>
      </c>
      <c r="D2944" s="181"/>
      <c r="E2944" s="164">
        <v>52</v>
      </c>
      <c r="F2944" s="165">
        <v>151</v>
      </c>
      <c r="G2944" s="165">
        <v>74</v>
      </c>
      <c r="H2944" s="165">
        <v>77</v>
      </c>
      <c r="I2944" s="162"/>
    </row>
    <row r="2945" spans="2:9" s="158" customFormat="1" ht="10.5" customHeight="1">
      <c r="B2945" s="163"/>
      <c r="C2945" s="181" t="s">
        <v>3045</v>
      </c>
      <c r="D2945" s="181"/>
      <c r="E2945" s="164"/>
      <c r="F2945" s="165"/>
      <c r="G2945" s="165"/>
      <c r="H2945" s="165"/>
      <c r="I2945" s="162"/>
    </row>
    <row r="2946" spans="2:9" s="158" customFormat="1" ht="10.5" customHeight="1">
      <c r="B2946" s="163"/>
      <c r="C2946" s="181" t="s">
        <v>3046</v>
      </c>
      <c r="D2946" s="181"/>
      <c r="E2946" s="164">
        <v>14</v>
      </c>
      <c r="F2946" s="165">
        <v>29</v>
      </c>
      <c r="G2946" s="165">
        <v>15</v>
      </c>
      <c r="H2946" s="165">
        <v>14</v>
      </c>
      <c r="I2946" s="162"/>
    </row>
    <row r="2947" spans="2:9" s="158" customFormat="1" ht="10.5" customHeight="1">
      <c r="B2947" s="163"/>
      <c r="C2947" s="181" t="s">
        <v>3047</v>
      </c>
      <c r="D2947" s="181"/>
      <c r="E2947" s="164"/>
      <c r="F2947" s="165"/>
      <c r="G2947" s="165"/>
      <c r="H2947" s="165"/>
      <c r="I2947" s="162"/>
    </row>
    <row r="2948" spans="2:9" s="158" customFormat="1" ht="10.5" customHeight="1">
      <c r="B2948" s="163"/>
      <c r="C2948" s="181" t="s">
        <v>3048</v>
      </c>
      <c r="D2948" s="181"/>
      <c r="E2948" s="164">
        <v>14</v>
      </c>
      <c r="F2948" s="165">
        <v>34</v>
      </c>
      <c r="G2948" s="165">
        <v>18</v>
      </c>
      <c r="H2948" s="165">
        <v>16</v>
      </c>
      <c r="I2948" s="162"/>
    </row>
    <row r="2949" spans="2:9" s="158" customFormat="1" ht="10.5" customHeight="1">
      <c r="B2949" s="163"/>
      <c r="C2949" s="181" t="s">
        <v>3049</v>
      </c>
      <c r="D2949" s="181"/>
      <c r="E2949" s="164">
        <v>27</v>
      </c>
      <c r="F2949" s="165">
        <v>78</v>
      </c>
      <c r="G2949" s="165">
        <v>39</v>
      </c>
      <c r="H2949" s="165">
        <v>39</v>
      </c>
      <c r="I2949" s="162"/>
    </row>
    <row r="2950" spans="2:9" s="158" customFormat="1" ht="10.5" customHeight="1">
      <c r="B2950" s="163"/>
      <c r="C2950" s="181" t="s">
        <v>3050</v>
      </c>
      <c r="D2950" s="181"/>
      <c r="E2950" s="164">
        <v>9</v>
      </c>
      <c r="F2950" s="165">
        <v>23</v>
      </c>
      <c r="G2950" s="165">
        <v>10</v>
      </c>
      <c r="H2950" s="165">
        <v>13</v>
      </c>
      <c r="I2950" s="162"/>
    </row>
    <row r="2951" spans="2:9" s="158" customFormat="1" ht="10.5" customHeight="1">
      <c r="B2951" s="163"/>
      <c r="C2951" s="181" t="s">
        <v>3051</v>
      </c>
      <c r="D2951" s="181"/>
      <c r="E2951" s="164">
        <v>5</v>
      </c>
      <c r="F2951" s="165">
        <v>15</v>
      </c>
      <c r="G2951" s="165">
        <v>9</v>
      </c>
      <c r="H2951" s="165">
        <v>6</v>
      </c>
      <c r="I2951" s="162"/>
    </row>
    <row r="2952" spans="2:9" s="158" customFormat="1" ht="10.5" customHeight="1">
      <c r="B2952" s="163"/>
      <c r="C2952" s="181" t="s">
        <v>3052</v>
      </c>
      <c r="D2952" s="181"/>
      <c r="E2952" s="164">
        <v>11</v>
      </c>
      <c r="F2952" s="165">
        <v>25</v>
      </c>
      <c r="G2952" s="165">
        <v>15</v>
      </c>
      <c r="H2952" s="165">
        <v>10</v>
      </c>
      <c r="I2952" s="162"/>
    </row>
    <row r="2953" spans="2:9" s="158" customFormat="1" ht="10.5" customHeight="1">
      <c r="B2953" s="163"/>
      <c r="C2953" s="181" t="s">
        <v>3053</v>
      </c>
      <c r="D2953" s="181"/>
      <c r="E2953" s="164"/>
      <c r="F2953" s="165"/>
      <c r="G2953" s="165"/>
      <c r="H2953" s="165"/>
      <c r="I2953" s="162"/>
    </row>
    <row r="2954" spans="2:9" s="158" customFormat="1" ht="10.5" customHeight="1">
      <c r="B2954" s="163"/>
      <c r="C2954" s="181" t="s">
        <v>3054</v>
      </c>
      <c r="D2954" s="181"/>
      <c r="E2954" s="164">
        <v>9</v>
      </c>
      <c r="F2954" s="165">
        <v>18</v>
      </c>
      <c r="G2954" s="165">
        <v>9</v>
      </c>
      <c r="H2954" s="165">
        <v>9</v>
      </c>
      <c r="I2954" s="162"/>
    </row>
    <row r="2955" spans="2:9" s="158" customFormat="1" ht="10.5" customHeight="1">
      <c r="B2955" s="163"/>
      <c r="C2955" s="181" t="s">
        <v>3055</v>
      </c>
      <c r="D2955" s="181"/>
      <c r="E2955" s="164">
        <v>5</v>
      </c>
      <c r="F2955" s="165">
        <v>16</v>
      </c>
      <c r="G2955" s="165">
        <v>10</v>
      </c>
      <c r="H2955" s="165">
        <v>6</v>
      </c>
      <c r="I2955" s="162"/>
    </row>
    <row r="2956" spans="2:9" s="158" customFormat="1" ht="10.5" customHeight="1">
      <c r="B2956" s="163"/>
      <c r="C2956" s="181" t="s">
        <v>3056</v>
      </c>
      <c r="D2956" s="181"/>
      <c r="E2956" s="164">
        <v>17</v>
      </c>
      <c r="F2956" s="165">
        <v>52</v>
      </c>
      <c r="G2956" s="165">
        <v>26</v>
      </c>
      <c r="H2956" s="165">
        <v>26</v>
      </c>
      <c r="I2956" s="162"/>
    </row>
    <row r="2957" spans="2:9" s="158" customFormat="1" ht="10.5" customHeight="1">
      <c r="B2957" s="163"/>
      <c r="C2957" s="181" t="s">
        <v>3057</v>
      </c>
      <c r="D2957" s="181"/>
      <c r="E2957" s="164"/>
      <c r="F2957" s="165"/>
      <c r="G2957" s="165"/>
      <c r="H2957" s="165"/>
      <c r="I2957" s="162"/>
    </row>
    <row r="2958" spans="2:9" s="158" customFormat="1" ht="10.5" customHeight="1">
      <c r="B2958" s="163"/>
      <c r="C2958" s="181" t="s">
        <v>3058</v>
      </c>
      <c r="D2958" s="181"/>
      <c r="E2958" s="164">
        <v>3</v>
      </c>
      <c r="F2958" s="165">
        <v>10</v>
      </c>
      <c r="G2958" s="165">
        <v>5</v>
      </c>
      <c r="H2958" s="165">
        <v>5</v>
      </c>
      <c r="I2958" s="162"/>
    </row>
    <row r="2959" spans="2:9" s="158" customFormat="1" ht="10.5" customHeight="1">
      <c r="B2959" s="163"/>
      <c r="C2959" s="181"/>
      <c r="D2959" s="181"/>
      <c r="E2959" s="166"/>
      <c r="F2959" s="167"/>
      <c r="G2959" s="167"/>
      <c r="H2959" s="167"/>
      <c r="I2959" s="162"/>
    </row>
    <row r="2960" spans="2:9" s="158" customFormat="1" ht="10.5" customHeight="1">
      <c r="B2960" s="163"/>
      <c r="C2960" s="181" t="s">
        <v>3059</v>
      </c>
      <c r="D2960" s="181"/>
      <c r="E2960" s="166">
        <f>SUM(E2961:E2969)</f>
        <v>46</v>
      </c>
      <c r="F2960" s="167">
        <f>SUM(F2961:F2969)</f>
        <v>120</v>
      </c>
      <c r="G2960" s="167">
        <f>SUM(G2961:G2969)</f>
        <v>57</v>
      </c>
      <c r="H2960" s="167">
        <f>SUM(H2961:H2969)</f>
        <v>63</v>
      </c>
      <c r="I2960" s="162"/>
    </row>
    <row r="2961" spans="2:9" s="158" customFormat="1" ht="10.5" customHeight="1">
      <c r="B2961" s="163"/>
      <c r="C2961" s="181" t="s">
        <v>3060</v>
      </c>
      <c r="D2961" s="181"/>
      <c r="E2961" s="164">
        <v>9</v>
      </c>
      <c r="F2961" s="165">
        <v>32</v>
      </c>
      <c r="G2961" s="165">
        <v>13</v>
      </c>
      <c r="H2961" s="165">
        <v>19</v>
      </c>
      <c r="I2961" s="162"/>
    </row>
    <row r="2962" spans="2:9" s="158" customFormat="1" ht="10.5" customHeight="1">
      <c r="B2962" s="163"/>
      <c r="C2962" s="181" t="s">
        <v>3061</v>
      </c>
      <c r="D2962" s="181"/>
      <c r="E2962" s="164"/>
      <c r="F2962" s="165"/>
      <c r="G2962" s="165"/>
      <c r="H2962" s="165"/>
      <c r="I2962" s="162"/>
    </row>
    <row r="2963" spans="2:9" s="158" customFormat="1" ht="10.5" customHeight="1">
      <c r="B2963" s="163"/>
      <c r="C2963" s="181" t="s">
        <v>3062</v>
      </c>
      <c r="D2963" s="181"/>
      <c r="E2963" s="164">
        <v>5</v>
      </c>
      <c r="F2963" s="165">
        <v>11</v>
      </c>
      <c r="G2963" s="165">
        <v>6</v>
      </c>
      <c r="H2963" s="165">
        <v>5</v>
      </c>
      <c r="I2963" s="162"/>
    </row>
    <row r="2964" spans="2:9" s="158" customFormat="1" ht="10.5" customHeight="1">
      <c r="B2964" s="163"/>
      <c r="C2964" s="181" t="s">
        <v>3063</v>
      </c>
      <c r="D2964" s="181"/>
      <c r="E2964" s="164"/>
      <c r="F2964" s="165"/>
      <c r="G2964" s="165"/>
      <c r="H2964" s="165"/>
      <c r="I2964" s="162"/>
    </row>
    <row r="2965" spans="2:9" s="158" customFormat="1" ht="10.5" customHeight="1">
      <c r="B2965" s="163"/>
      <c r="C2965" s="181" t="s">
        <v>3064</v>
      </c>
      <c r="D2965" s="181"/>
      <c r="E2965" s="164">
        <v>12</v>
      </c>
      <c r="F2965" s="165">
        <v>32</v>
      </c>
      <c r="G2965" s="165">
        <v>15</v>
      </c>
      <c r="H2965" s="165">
        <v>17</v>
      </c>
      <c r="I2965" s="162"/>
    </row>
    <row r="2966" spans="2:9" s="158" customFormat="1" ht="10.5" customHeight="1">
      <c r="B2966" s="163"/>
      <c r="C2966" s="181" t="s">
        <v>3065</v>
      </c>
      <c r="D2966" s="181"/>
      <c r="E2966" s="164"/>
      <c r="F2966" s="165"/>
      <c r="G2966" s="165"/>
      <c r="H2966" s="165"/>
      <c r="I2966" s="162"/>
    </row>
    <row r="2967" spans="2:9" s="158" customFormat="1" ht="10.5" customHeight="1">
      <c r="B2967" s="163"/>
      <c r="C2967" s="181" t="s">
        <v>3066</v>
      </c>
      <c r="D2967" s="181"/>
      <c r="E2967" s="164">
        <v>5</v>
      </c>
      <c r="F2967" s="165">
        <v>14</v>
      </c>
      <c r="G2967" s="165">
        <v>7</v>
      </c>
      <c r="H2967" s="165">
        <v>7</v>
      </c>
      <c r="I2967" s="162"/>
    </row>
    <row r="2968" spans="2:9" s="158" customFormat="1" ht="10.5" customHeight="1">
      <c r="B2968" s="163"/>
      <c r="C2968" s="181" t="s">
        <v>3067</v>
      </c>
      <c r="D2968" s="181"/>
      <c r="E2968" s="164"/>
      <c r="F2968" s="165"/>
      <c r="G2968" s="165"/>
      <c r="H2968" s="165"/>
      <c r="I2968" s="162"/>
    </row>
    <row r="2969" spans="2:9" s="158" customFormat="1" ht="10.5" customHeight="1">
      <c r="B2969" s="163"/>
      <c r="C2969" s="181" t="s">
        <v>3068</v>
      </c>
      <c r="D2969" s="181"/>
      <c r="E2969" s="164">
        <v>15</v>
      </c>
      <c r="F2969" s="165">
        <v>31</v>
      </c>
      <c r="G2969" s="165">
        <v>16</v>
      </c>
      <c r="H2969" s="165">
        <v>15</v>
      </c>
      <c r="I2969" s="162"/>
    </row>
    <row r="2970" spans="2:9" s="158" customFormat="1" ht="10.5" customHeight="1">
      <c r="B2970" s="163"/>
      <c r="C2970" s="181"/>
      <c r="D2970" s="181"/>
      <c r="E2970" s="166"/>
      <c r="F2970" s="167"/>
      <c r="G2970" s="167"/>
      <c r="H2970" s="167"/>
      <c r="I2970" s="162"/>
    </row>
    <row r="2971" spans="2:9" s="158" customFormat="1" ht="10.5" customHeight="1">
      <c r="B2971" s="163"/>
      <c r="C2971" s="181" t="s">
        <v>3069</v>
      </c>
      <c r="D2971" s="181"/>
      <c r="E2971" s="166">
        <f>SUM(E2972:E3028)</f>
        <v>558</v>
      </c>
      <c r="F2971" s="167">
        <f>SUM(F2972:F3028)</f>
        <v>1543</v>
      </c>
      <c r="G2971" s="167">
        <f>SUM(G2972:G3028)</f>
        <v>733</v>
      </c>
      <c r="H2971" s="167">
        <f>SUM(H2972:H3028)</f>
        <v>810</v>
      </c>
      <c r="I2971" s="162"/>
    </row>
    <row r="2972" spans="2:9" s="158" customFormat="1" ht="10.5" customHeight="1">
      <c r="B2972" s="163"/>
      <c r="C2972" s="181" t="s">
        <v>3070</v>
      </c>
      <c r="D2972" s="181"/>
      <c r="E2972" s="164">
        <v>10</v>
      </c>
      <c r="F2972" s="165">
        <v>18</v>
      </c>
      <c r="G2972" s="165">
        <v>10</v>
      </c>
      <c r="H2972" s="165">
        <v>8</v>
      </c>
      <c r="I2972" s="162"/>
    </row>
    <row r="2973" spans="2:9" s="158" customFormat="1" ht="10.5" customHeight="1">
      <c r="B2973" s="163"/>
      <c r="C2973" s="181" t="s">
        <v>3071</v>
      </c>
      <c r="D2973" s="181"/>
      <c r="E2973" s="164">
        <v>7</v>
      </c>
      <c r="F2973" s="165">
        <v>15</v>
      </c>
      <c r="G2973" s="165">
        <v>7</v>
      </c>
      <c r="H2973" s="165">
        <v>8</v>
      </c>
      <c r="I2973" s="162"/>
    </row>
    <row r="2974" spans="2:9" s="158" customFormat="1" ht="10.5" customHeight="1">
      <c r="B2974" s="163"/>
      <c r="C2974" s="181" t="s">
        <v>3072</v>
      </c>
      <c r="D2974" s="181"/>
      <c r="E2974" s="164">
        <v>5</v>
      </c>
      <c r="F2974" s="165">
        <v>123</v>
      </c>
      <c r="G2974" s="165">
        <v>41</v>
      </c>
      <c r="H2974" s="165">
        <v>82</v>
      </c>
      <c r="I2974" s="162"/>
    </row>
    <row r="2975" spans="2:9" s="158" customFormat="1" ht="10.5" customHeight="1">
      <c r="B2975" s="163"/>
      <c r="C2975" s="181" t="s">
        <v>3073</v>
      </c>
      <c r="D2975" s="181"/>
      <c r="E2975" s="164">
        <v>9</v>
      </c>
      <c r="F2975" s="165">
        <v>22</v>
      </c>
      <c r="G2975" s="165">
        <v>11</v>
      </c>
      <c r="H2975" s="165">
        <v>11</v>
      </c>
      <c r="I2975" s="162"/>
    </row>
    <row r="2976" spans="2:9" s="158" customFormat="1" ht="10.5" customHeight="1">
      <c r="B2976" s="163"/>
      <c r="C2976" s="181" t="s">
        <v>3074</v>
      </c>
      <c r="D2976" s="181"/>
      <c r="E2976" s="164"/>
      <c r="F2976" s="165"/>
      <c r="G2976" s="165"/>
      <c r="H2976" s="165"/>
      <c r="I2976" s="162"/>
    </row>
    <row r="2977" spans="2:9" s="158" customFormat="1" ht="10.5" customHeight="1">
      <c r="B2977" s="163"/>
      <c r="C2977" s="181" t="s">
        <v>3075</v>
      </c>
      <c r="D2977" s="181"/>
      <c r="E2977" s="164">
        <v>37</v>
      </c>
      <c r="F2977" s="165">
        <v>101</v>
      </c>
      <c r="G2977" s="165">
        <v>51</v>
      </c>
      <c r="H2977" s="165">
        <v>50</v>
      </c>
      <c r="I2977" s="162"/>
    </row>
    <row r="2978" spans="2:9" s="158" customFormat="1" ht="10.5" customHeight="1">
      <c r="B2978" s="163"/>
      <c r="C2978" s="181" t="s">
        <v>3076</v>
      </c>
      <c r="D2978" s="181"/>
      <c r="E2978" s="164"/>
      <c r="F2978" s="165"/>
      <c r="G2978" s="165"/>
      <c r="H2978" s="165"/>
      <c r="I2978" s="162"/>
    </row>
    <row r="2979" spans="2:9" s="158" customFormat="1" ht="10.5" customHeight="1">
      <c r="B2979" s="163"/>
      <c r="C2979" s="181" t="s">
        <v>3077</v>
      </c>
      <c r="D2979" s="181"/>
      <c r="E2979" s="164">
        <v>28</v>
      </c>
      <c r="F2979" s="165">
        <v>73</v>
      </c>
      <c r="G2979" s="165">
        <v>35</v>
      </c>
      <c r="H2979" s="165">
        <v>38</v>
      </c>
      <c r="I2979" s="162"/>
    </row>
    <row r="2980" spans="2:9" s="158" customFormat="1" ht="10.5" customHeight="1">
      <c r="B2980" s="163"/>
      <c r="C2980" s="181" t="s">
        <v>3078</v>
      </c>
      <c r="D2980" s="181"/>
      <c r="E2980" s="164">
        <v>11</v>
      </c>
      <c r="F2980" s="165">
        <v>26</v>
      </c>
      <c r="G2980" s="165">
        <v>12</v>
      </c>
      <c r="H2980" s="165">
        <v>14</v>
      </c>
      <c r="I2980" s="162"/>
    </row>
    <row r="2981" spans="2:9" s="158" customFormat="1" ht="10.5" customHeight="1">
      <c r="B2981" s="163"/>
      <c r="C2981" s="181" t="s">
        <v>3079</v>
      </c>
      <c r="D2981" s="181"/>
      <c r="E2981" s="164">
        <v>7</v>
      </c>
      <c r="F2981" s="165">
        <v>19</v>
      </c>
      <c r="G2981" s="165">
        <v>11</v>
      </c>
      <c r="H2981" s="165">
        <v>8</v>
      </c>
      <c r="I2981" s="162"/>
    </row>
    <row r="2982" spans="2:9" s="158" customFormat="1" ht="10.5" customHeight="1">
      <c r="B2982" s="163"/>
      <c r="C2982" s="181" t="s">
        <v>3080</v>
      </c>
      <c r="D2982" s="181"/>
      <c r="E2982" s="164">
        <v>19</v>
      </c>
      <c r="F2982" s="165">
        <v>51</v>
      </c>
      <c r="G2982" s="165">
        <v>24</v>
      </c>
      <c r="H2982" s="165">
        <v>27</v>
      </c>
      <c r="I2982" s="162"/>
    </row>
    <row r="2983" spans="2:9" s="158" customFormat="1" ht="10.5" customHeight="1">
      <c r="B2983" s="163"/>
      <c r="C2983" s="181" t="s">
        <v>3081</v>
      </c>
      <c r="D2983" s="181"/>
      <c r="E2983" s="164">
        <v>12</v>
      </c>
      <c r="F2983" s="165">
        <v>22</v>
      </c>
      <c r="G2983" s="165">
        <v>11</v>
      </c>
      <c r="H2983" s="165">
        <v>11</v>
      </c>
      <c r="I2983" s="162"/>
    </row>
    <row r="2984" spans="2:9" s="158" customFormat="1" ht="10.5" customHeight="1">
      <c r="B2984" s="163"/>
      <c r="C2984" s="181" t="s">
        <v>3082</v>
      </c>
      <c r="D2984" s="181"/>
      <c r="E2984" s="164">
        <v>32</v>
      </c>
      <c r="F2984" s="165">
        <v>100</v>
      </c>
      <c r="G2984" s="165">
        <v>51</v>
      </c>
      <c r="H2984" s="165">
        <v>49</v>
      </c>
      <c r="I2984" s="162"/>
    </row>
    <row r="2985" spans="2:9" s="158" customFormat="1" ht="10.5" customHeight="1">
      <c r="B2985" s="163"/>
      <c r="C2985" s="181" t="s">
        <v>3083</v>
      </c>
      <c r="D2985" s="181"/>
      <c r="E2985" s="164">
        <v>5</v>
      </c>
      <c r="F2985" s="165">
        <v>11</v>
      </c>
      <c r="G2985" s="165">
        <v>6</v>
      </c>
      <c r="H2985" s="165">
        <v>5</v>
      </c>
      <c r="I2985" s="162"/>
    </row>
    <row r="2986" spans="2:9" s="158" customFormat="1" ht="10.5" customHeight="1">
      <c r="B2986" s="163"/>
      <c r="C2986" s="181" t="s">
        <v>3084</v>
      </c>
      <c r="D2986" s="181"/>
      <c r="E2986" s="164">
        <v>13</v>
      </c>
      <c r="F2986" s="165">
        <v>25</v>
      </c>
      <c r="G2986" s="165">
        <v>16</v>
      </c>
      <c r="H2986" s="165">
        <v>9</v>
      </c>
      <c r="I2986" s="162"/>
    </row>
    <row r="2987" spans="2:9" s="158" customFormat="1" ht="10.5" customHeight="1">
      <c r="B2987" s="169"/>
      <c r="C2987" s="182"/>
      <c r="D2987" s="182"/>
      <c r="E2987" s="170"/>
      <c r="F2987" s="171"/>
      <c r="G2987" s="171"/>
      <c r="H2987" s="171"/>
      <c r="I2987" s="162"/>
    </row>
    <row r="2988" spans="2:9" s="158" customFormat="1" ht="10.5" customHeight="1">
      <c r="B2988" s="163"/>
      <c r="C2988" s="181" t="s">
        <v>3085</v>
      </c>
      <c r="D2988" s="181"/>
      <c r="E2988" s="164">
        <v>34</v>
      </c>
      <c r="F2988" s="165">
        <v>95</v>
      </c>
      <c r="G2988" s="165">
        <v>45</v>
      </c>
      <c r="H2988" s="165">
        <v>50</v>
      </c>
      <c r="I2988" s="162"/>
    </row>
    <row r="2989" spans="2:9" s="158" customFormat="1" ht="10.5" customHeight="1">
      <c r="B2989" s="163"/>
      <c r="C2989" s="181" t="s">
        <v>3086</v>
      </c>
      <c r="D2989" s="181"/>
      <c r="E2989" s="164"/>
      <c r="F2989" s="165"/>
      <c r="G2989" s="165"/>
      <c r="H2989" s="165"/>
      <c r="I2989" s="162"/>
    </row>
    <row r="2990" spans="2:9" s="158" customFormat="1" ht="10.5" customHeight="1">
      <c r="B2990" s="163"/>
      <c r="C2990" s="181" t="s">
        <v>3087</v>
      </c>
      <c r="D2990" s="181"/>
      <c r="E2990" s="164">
        <v>21</v>
      </c>
      <c r="F2990" s="165">
        <v>64</v>
      </c>
      <c r="G2990" s="165">
        <v>28</v>
      </c>
      <c r="H2990" s="165">
        <v>36</v>
      </c>
      <c r="I2990" s="162"/>
    </row>
    <row r="2991" spans="2:9" s="158" customFormat="1" ht="10.5" customHeight="1">
      <c r="B2991" s="163"/>
      <c r="C2991" s="181" t="s">
        <v>3088</v>
      </c>
      <c r="D2991" s="181"/>
      <c r="E2991" s="164">
        <v>17</v>
      </c>
      <c r="F2991" s="165">
        <v>45</v>
      </c>
      <c r="G2991" s="165">
        <v>23</v>
      </c>
      <c r="H2991" s="165">
        <v>22</v>
      </c>
      <c r="I2991" s="162"/>
    </row>
    <row r="2992" spans="2:9" s="158" customFormat="1" ht="10.5" customHeight="1">
      <c r="B2992" s="163"/>
      <c r="C2992" s="181" t="s">
        <v>3089</v>
      </c>
      <c r="D2992" s="181"/>
      <c r="E2992" s="164">
        <v>10</v>
      </c>
      <c r="F2992" s="165">
        <v>31</v>
      </c>
      <c r="G2992" s="165">
        <v>18</v>
      </c>
      <c r="H2992" s="165">
        <v>13</v>
      </c>
      <c r="I2992" s="162"/>
    </row>
    <row r="2993" spans="2:9" s="158" customFormat="1" ht="10.5" customHeight="1">
      <c r="B2993" s="163"/>
      <c r="C2993" s="181" t="s">
        <v>3090</v>
      </c>
      <c r="D2993" s="181"/>
      <c r="E2993" s="164">
        <v>5</v>
      </c>
      <c r="F2993" s="165">
        <v>14</v>
      </c>
      <c r="G2993" s="165">
        <v>7</v>
      </c>
      <c r="H2993" s="165">
        <v>7</v>
      </c>
      <c r="I2993" s="162"/>
    </row>
    <row r="2994" spans="2:9" s="158" customFormat="1" ht="10.5" customHeight="1">
      <c r="B2994" s="163"/>
      <c r="C2994" s="181" t="s">
        <v>3091</v>
      </c>
      <c r="D2994" s="181"/>
      <c r="E2994" s="164">
        <v>13</v>
      </c>
      <c r="F2994" s="165">
        <v>32</v>
      </c>
      <c r="G2994" s="165">
        <v>15</v>
      </c>
      <c r="H2994" s="165">
        <v>17</v>
      </c>
      <c r="I2994" s="162"/>
    </row>
    <row r="2995" spans="2:9" s="158" customFormat="1" ht="10.5" customHeight="1">
      <c r="B2995" s="163"/>
      <c r="C2995" s="181" t="s">
        <v>3092</v>
      </c>
      <c r="D2995" s="181"/>
      <c r="E2995" s="164">
        <v>19</v>
      </c>
      <c r="F2995" s="165">
        <v>60</v>
      </c>
      <c r="G2995" s="165">
        <v>27</v>
      </c>
      <c r="H2995" s="165">
        <v>33</v>
      </c>
      <c r="I2995" s="162"/>
    </row>
    <row r="2996" spans="2:9" s="158" customFormat="1" ht="10.5" customHeight="1">
      <c r="B2996" s="163"/>
      <c r="C2996" s="181" t="s">
        <v>3093</v>
      </c>
      <c r="D2996" s="181"/>
      <c r="E2996" s="164">
        <v>9</v>
      </c>
      <c r="F2996" s="165">
        <v>22</v>
      </c>
      <c r="G2996" s="165">
        <v>11</v>
      </c>
      <c r="H2996" s="165">
        <v>11</v>
      </c>
      <c r="I2996" s="162"/>
    </row>
    <row r="2997" spans="2:9" s="158" customFormat="1" ht="10.5" customHeight="1">
      <c r="B2997" s="163"/>
      <c r="C2997" s="181" t="s">
        <v>3094</v>
      </c>
      <c r="D2997" s="181"/>
      <c r="E2997" s="164"/>
      <c r="F2997" s="165"/>
      <c r="G2997" s="165"/>
      <c r="H2997" s="165"/>
      <c r="I2997" s="162"/>
    </row>
    <row r="2998" spans="2:9" s="158" customFormat="1" ht="10.5" customHeight="1">
      <c r="B2998" s="163"/>
      <c r="C2998" s="181" t="s">
        <v>3095</v>
      </c>
      <c r="D2998" s="181"/>
      <c r="E2998" s="164">
        <v>27</v>
      </c>
      <c r="F2998" s="165">
        <v>78</v>
      </c>
      <c r="G2998" s="165">
        <v>38</v>
      </c>
      <c r="H2998" s="165">
        <v>40</v>
      </c>
      <c r="I2998" s="162"/>
    </row>
    <row r="2999" spans="2:9" s="158" customFormat="1" ht="10.5" customHeight="1">
      <c r="B2999" s="163"/>
      <c r="C2999" s="181" t="s">
        <v>3096</v>
      </c>
      <c r="D2999" s="181"/>
      <c r="E2999" s="164">
        <v>3</v>
      </c>
      <c r="F2999" s="165">
        <v>9</v>
      </c>
      <c r="G2999" s="165">
        <v>2</v>
      </c>
      <c r="H2999" s="165">
        <v>7</v>
      </c>
      <c r="I2999" s="162"/>
    </row>
    <row r="3000" spans="2:9" s="158" customFormat="1" ht="10.5" customHeight="1">
      <c r="B3000" s="163"/>
      <c r="C3000" s="181" t="s">
        <v>3097</v>
      </c>
      <c r="D3000" s="181"/>
      <c r="E3000" s="164">
        <v>3</v>
      </c>
      <c r="F3000" s="165">
        <v>6</v>
      </c>
      <c r="G3000" s="165">
        <v>2</v>
      </c>
      <c r="H3000" s="165">
        <v>4</v>
      </c>
      <c r="I3000" s="162"/>
    </row>
    <row r="3001" spans="2:9" s="158" customFormat="1" ht="10.5" customHeight="1">
      <c r="B3001" s="163"/>
      <c r="C3001" s="181" t="s">
        <v>3098</v>
      </c>
      <c r="D3001" s="181"/>
      <c r="E3001" s="164">
        <v>3</v>
      </c>
      <c r="F3001" s="165">
        <v>6</v>
      </c>
      <c r="G3001" s="165">
        <v>3</v>
      </c>
      <c r="H3001" s="165">
        <v>3</v>
      </c>
      <c r="I3001" s="162"/>
    </row>
    <row r="3002" spans="2:9" s="158" customFormat="1" ht="10.5" customHeight="1">
      <c r="B3002" s="163"/>
      <c r="C3002" s="181" t="s">
        <v>3099</v>
      </c>
      <c r="D3002" s="181"/>
      <c r="E3002" s="164">
        <v>27</v>
      </c>
      <c r="F3002" s="165">
        <v>67</v>
      </c>
      <c r="G3002" s="165">
        <v>32</v>
      </c>
      <c r="H3002" s="165">
        <v>35</v>
      </c>
      <c r="I3002" s="162"/>
    </row>
    <row r="3003" spans="2:9" s="158" customFormat="1" ht="10.5" customHeight="1">
      <c r="B3003" s="163"/>
      <c r="C3003" s="181" t="s">
        <v>3100</v>
      </c>
      <c r="D3003" s="181"/>
      <c r="E3003" s="164">
        <v>5</v>
      </c>
      <c r="F3003" s="165">
        <v>8</v>
      </c>
      <c r="G3003" s="165">
        <v>4</v>
      </c>
      <c r="H3003" s="165">
        <v>4</v>
      </c>
      <c r="I3003" s="162"/>
    </row>
    <row r="3004" spans="2:9" s="158" customFormat="1" ht="10.5" customHeight="1">
      <c r="B3004" s="163"/>
      <c r="C3004" s="181" t="s">
        <v>3101</v>
      </c>
      <c r="D3004" s="181"/>
      <c r="E3004" s="164"/>
      <c r="F3004" s="165"/>
      <c r="G3004" s="165"/>
      <c r="H3004" s="165"/>
      <c r="I3004" s="162"/>
    </row>
    <row r="3005" spans="2:9" s="158" customFormat="1" ht="10.5" customHeight="1">
      <c r="B3005" s="163"/>
      <c r="C3005" s="181" t="s">
        <v>3102</v>
      </c>
      <c r="D3005" s="181"/>
      <c r="E3005" s="164">
        <v>3</v>
      </c>
      <c r="F3005" s="165">
        <v>9</v>
      </c>
      <c r="G3005" s="165">
        <v>5</v>
      </c>
      <c r="H3005" s="165">
        <v>4</v>
      </c>
      <c r="I3005" s="162"/>
    </row>
    <row r="3006" spans="2:9" s="158" customFormat="1" ht="10.5" customHeight="1">
      <c r="B3006" s="163"/>
      <c r="C3006" s="181" t="s">
        <v>3103</v>
      </c>
      <c r="D3006" s="181"/>
      <c r="E3006" s="164">
        <v>5</v>
      </c>
      <c r="F3006" s="165">
        <v>11</v>
      </c>
      <c r="G3006" s="165">
        <v>5</v>
      </c>
      <c r="H3006" s="165">
        <v>6</v>
      </c>
      <c r="I3006" s="162"/>
    </row>
    <row r="3007" spans="2:9" s="158" customFormat="1" ht="10.5" customHeight="1">
      <c r="B3007" s="163"/>
      <c r="C3007" s="181" t="s">
        <v>3104</v>
      </c>
      <c r="D3007" s="181"/>
      <c r="E3007" s="164">
        <v>3</v>
      </c>
      <c r="F3007" s="165">
        <v>8</v>
      </c>
      <c r="G3007" s="165">
        <v>4</v>
      </c>
      <c r="H3007" s="165">
        <v>4</v>
      </c>
      <c r="I3007" s="162"/>
    </row>
    <row r="3008" spans="2:9" s="158" customFormat="1" ht="10.5" customHeight="1">
      <c r="B3008" s="163"/>
      <c r="C3008" s="181" t="s">
        <v>3105</v>
      </c>
      <c r="D3008" s="181"/>
      <c r="E3008" s="164">
        <v>31</v>
      </c>
      <c r="F3008" s="165">
        <v>74</v>
      </c>
      <c r="G3008" s="165">
        <v>39</v>
      </c>
      <c r="H3008" s="165">
        <v>35</v>
      </c>
      <c r="I3008" s="162"/>
    </row>
    <row r="3009" spans="2:9" s="158" customFormat="1" ht="10.5" customHeight="1">
      <c r="B3009" s="163"/>
      <c r="C3009" s="181" t="s">
        <v>3106</v>
      </c>
      <c r="D3009" s="181"/>
      <c r="E3009" s="164">
        <v>40</v>
      </c>
      <c r="F3009" s="165">
        <v>90</v>
      </c>
      <c r="G3009" s="165">
        <v>43</v>
      </c>
      <c r="H3009" s="165">
        <v>47</v>
      </c>
      <c r="I3009" s="162"/>
    </row>
    <row r="3010" spans="2:9" s="158" customFormat="1" ht="10.5" customHeight="1">
      <c r="B3010" s="163"/>
      <c r="C3010" s="181" t="s">
        <v>3107</v>
      </c>
      <c r="D3010" s="181"/>
      <c r="E3010" s="164">
        <v>6</v>
      </c>
      <c r="F3010" s="165">
        <v>18</v>
      </c>
      <c r="G3010" s="165">
        <v>11</v>
      </c>
      <c r="H3010" s="165">
        <v>7</v>
      </c>
      <c r="I3010" s="162"/>
    </row>
    <row r="3011" spans="2:9" s="158" customFormat="1" ht="10.5" customHeight="1">
      <c r="B3011" s="163"/>
      <c r="C3011" s="181" t="s">
        <v>3108</v>
      </c>
      <c r="D3011" s="181"/>
      <c r="E3011" s="164">
        <v>4</v>
      </c>
      <c r="F3011" s="165">
        <v>8</v>
      </c>
      <c r="G3011" s="165">
        <v>3</v>
      </c>
      <c r="H3011" s="165">
        <v>5</v>
      </c>
      <c r="I3011" s="162"/>
    </row>
    <row r="3012" spans="2:9" s="158" customFormat="1" ht="10.5" customHeight="1">
      <c r="B3012" s="163"/>
      <c r="C3012" s="181" t="s">
        <v>3109</v>
      </c>
      <c r="D3012" s="181"/>
      <c r="E3012" s="164">
        <v>21</v>
      </c>
      <c r="F3012" s="165">
        <v>48</v>
      </c>
      <c r="G3012" s="165">
        <v>16</v>
      </c>
      <c r="H3012" s="165">
        <v>32</v>
      </c>
      <c r="I3012" s="162"/>
    </row>
    <row r="3013" spans="2:9" s="158" customFormat="1" ht="10.5" customHeight="1">
      <c r="B3013" s="163"/>
      <c r="C3013" s="181" t="s">
        <v>3110</v>
      </c>
      <c r="D3013" s="181"/>
      <c r="E3013" s="164"/>
      <c r="F3013" s="165"/>
      <c r="G3013" s="165"/>
      <c r="H3013" s="165"/>
      <c r="I3013" s="162"/>
    </row>
    <row r="3014" spans="2:9" s="158" customFormat="1" ht="10.5" customHeight="1">
      <c r="B3014" s="163"/>
      <c r="C3014" s="181" t="s">
        <v>3111</v>
      </c>
      <c r="D3014" s="181"/>
      <c r="E3014" s="164">
        <v>3</v>
      </c>
      <c r="F3014" s="165">
        <v>10</v>
      </c>
      <c r="G3014" s="165">
        <v>5</v>
      </c>
      <c r="H3014" s="165">
        <v>5</v>
      </c>
      <c r="I3014" s="162"/>
    </row>
    <row r="3015" spans="2:9" s="158" customFormat="1" ht="10.5" customHeight="1">
      <c r="B3015" s="163"/>
      <c r="C3015" s="181" t="s">
        <v>3112</v>
      </c>
      <c r="D3015" s="181"/>
      <c r="E3015" s="164">
        <v>7</v>
      </c>
      <c r="F3015" s="165">
        <v>17</v>
      </c>
      <c r="G3015" s="165">
        <v>7</v>
      </c>
      <c r="H3015" s="165">
        <v>10</v>
      </c>
      <c r="I3015" s="162"/>
    </row>
    <row r="3016" spans="2:9" s="158" customFormat="1" ht="10.5" customHeight="1">
      <c r="B3016" s="163"/>
      <c r="C3016" s="181" t="s">
        <v>3113</v>
      </c>
      <c r="D3016" s="181"/>
      <c r="E3016" s="164">
        <v>4</v>
      </c>
      <c r="F3016" s="165">
        <v>13</v>
      </c>
      <c r="G3016" s="165">
        <v>7</v>
      </c>
      <c r="H3016" s="165">
        <v>6</v>
      </c>
      <c r="I3016" s="162"/>
    </row>
    <row r="3017" spans="2:9" s="158" customFormat="1" ht="10.5" customHeight="1">
      <c r="B3017" s="163"/>
      <c r="C3017" s="181" t="s">
        <v>3114</v>
      </c>
      <c r="D3017" s="181"/>
      <c r="E3017" s="164"/>
      <c r="F3017" s="165"/>
      <c r="G3017" s="165"/>
      <c r="H3017" s="165"/>
      <c r="I3017" s="162"/>
    </row>
    <row r="3018" spans="2:9" s="158" customFormat="1" ht="10.5" customHeight="1">
      <c r="B3018" s="163"/>
      <c r="C3018" s="181" t="s">
        <v>3115</v>
      </c>
      <c r="D3018" s="181"/>
      <c r="E3018" s="164">
        <v>4</v>
      </c>
      <c r="F3018" s="165">
        <v>9</v>
      </c>
      <c r="G3018" s="165">
        <v>3</v>
      </c>
      <c r="H3018" s="165">
        <v>6</v>
      </c>
      <c r="I3018" s="162"/>
    </row>
    <row r="3019" spans="2:9" s="158" customFormat="1" ht="10.5" customHeight="1">
      <c r="B3019" s="163"/>
      <c r="C3019" s="181" t="s">
        <v>3116</v>
      </c>
      <c r="D3019" s="181"/>
      <c r="E3019" s="164"/>
      <c r="F3019" s="165"/>
      <c r="G3019" s="165"/>
      <c r="H3019" s="165"/>
      <c r="I3019" s="162"/>
    </row>
    <row r="3020" spans="2:9" s="158" customFormat="1" ht="10.5" customHeight="1">
      <c r="B3020" s="163"/>
      <c r="C3020" s="181" t="s">
        <v>3117</v>
      </c>
      <c r="D3020" s="181"/>
      <c r="E3020" s="164"/>
      <c r="F3020" s="165"/>
      <c r="G3020" s="165"/>
      <c r="H3020" s="165"/>
      <c r="I3020" s="162"/>
    </row>
    <row r="3021" spans="2:9" s="158" customFormat="1" ht="10.5" customHeight="1">
      <c r="B3021" s="163"/>
      <c r="C3021" s="181" t="s">
        <v>3118</v>
      </c>
      <c r="D3021" s="181"/>
      <c r="E3021" s="164">
        <v>5</v>
      </c>
      <c r="F3021" s="165">
        <v>11</v>
      </c>
      <c r="G3021" s="165">
        <v>7</v>
      </c>
      <c r="H3021" s="165">
        <v>4</v>
      </c>
      <c r="I3021" s="162"/>
    </row>
    <row r="3022" spans="2:9" s="158" customFormat="1" ht="10.5" customHeight="1">
      <c r="B3022" s="163"/>
      <c r="C3022" s="181" t="s">
        <v>3119</v>
      </c>
      <c r="D3022" s="181"/>
      <c r="E3022" s="164"/>
      <c r="F3022" s="165"/>
      <c r="G3022" s="165"/>
      <c r="H3022" s="165"/>
      <c r="I3022" s="162"/>
    </row>
    <row r="3023" spans="2:9" s="158" customFormat="1" ht="10.5" customHeight="1">
      <c r="B3023" s="163"/>
      <c r="C3023" s="181" t="s">
        <v>3120</v>
      </c>
      <c r="D3023" s="181"/>
      <c r="E3023" s="164">
        <v>10</v>
      </c>
      <c r="F3023" s="165">
        <v>25</v>
      </c>
      <c r="G3023" s="165">
        <v>11</v>
      </c>
      <c r="H3023" s="165">
        <v>14</v>
      </c>
      <c r="I3023" s="162"/>
    </row>
    <row r="3024" spans="2:9" s="158" customFormat="1" ht="10.5" customHeight="1">
      <c r="B3024" s="163"/>
      <c r="C3024" s="181" t="s">
        <v>3121</v>
      </c>
      <c r="D3024" s="181"/>
      <c r="E3024" s="164">
        <v>3</v>
      </c>
      <c r="F3024" s="165">
        <v>4</v>
      </c>
      <c r="G3024" s="165">
        <v>3</v>
      </c>
      <c r="H3024" s="165">
        <v>1</v>
      </c>
      <c r="I3024" s="162"/>
    </row>
    <row r="3025" spans="2:9" s="158" customFormat="1" ht="10.5" customHeight="1">
      <c r="B3025" s="163"/>
      <c r="C3025" s="181" t="s">
        <v>3122</v>
      </c>
      <c r="D3025" s="181"/>
      <c r="E3025" s="164">
        <v>3</v>
      </c>
      <c r="F3025" s="165">
        <v>5</v>
      </c>
      <c r="G3025" s="165">
        <v>1</v>
      </c>
      <c r="H3025" s="165">
        <v>4</v>
      </c>
      <c r="I3025" s="162"/>
    </row>
    <row r="3026" spans="2:9" s="158" customFormat="1" ht="10.5" customHeight="1">
      <c r="B3026" s="163"/>
      <c r="C3026" s="181" t="s">
        <v>3123</v>
      </c>
      <c r="D3026" s="181"/>
      <c r="E3026" s="164">
        <v>7</v>
      </c>
      <c r="F3026" s="165">
        <v>25</v>
      </c>
      <c r="G3026" s="165">
        <v>14</v>
      </c>
      <c r="H3026" s="165">
        <v>11</v>
      </c>
      <c r="I3026" s="162"/>
    </row>
    <row r="3027" spans="2:9" s="158" customFormat="1" ht="10.5" customHeight="1">
      <c r="B3027" s="163"/>
      <c r="C3027" s="181" t="s">
        <v>3124</v>
      </c>
      <c r="D3027" s="181"/>
      <c r="E3027" s="164">
        <v>8</v>
      </c>
      <c r="F3027" s="165">
        <v>15</v>
      </c>
      <c r="G3027" s="165">
        <v>8</v>
      </c>
      <c r="H3027" s="165">
        <v>7</v>
      </c>
      <c r="I3027" s="162"/>
    </row>
    <row r="3028" spans="2:9" s="158" customFormat="1" ht="10.5" customHeight="1">
      <c r="B3028" s="163"/>
      <c r="C3028" s="181" t="s">
        <v>3125</v>
      </c>
      <c r="D3028" s="181"/>
      <c r="E3028" s="164"/>
      <c r="F3028" s="165"/>
      <c r="G3028" s="165"/>
      <c r="H3028" s="165"/>
      <c r="I3028" s="162"/>
    </row>
    <row r="3029" spans="2:9" s="158" customFormat="1" ht="10.5" customHeight="1">
      <c r="B3029" s="163"/>
      <c r="C3029" s="181"/>
      <c r="D3029" s="181"/>
      <c r="E3029" s="166"/>
      <c r="F3029" s="167"/>
      <c r="G3029" s="167"/>
      <c r="H3029" s="167"/>
      <c r="I3029" s="162"/>
    </row>
    <row r="3030" spans="2:9" s="158" customFormat="1" ht="10.5" customHeight="1">
      <c r="B3030" s="163"/>
      <c r="C3030" s="181" t="s">
        <v>3126</v>
      </c>
      <c r="D3030" s="181"/>
      <c r="E3030" s="166">
        <f>SUM(E3031:E3048)</f>
        <v>204</v>
      </c>
      <c r="F3030" s="167">
        <f>SUM(F3031:F3048)</f>
        <v>585</v>
      </c>
      <c r="G3030" s="167">
        <f>SUM(G3031:G3048)</f>
        <v>289</v>
      </c>
      <c r="H3030" s="167">
        <f>SUM(H3031:H3048)</f>
        <v>296</v>
      </c>
      <c r="I3030" s="162"/>
    </row>
    <row r="3031" spans="2:9" s="158" customFormat="1" ht="10.5" customHeight="1">
      <c r="B3031" s="163"/>
      <c r="C3031" s="181" t="s">
        <v>3127</v>
      </c>
      <c r="D3031" s="181"/>
      <c r="E3031" s="164">
        <v>4</v>
      </c>
      <c r="F3031" s="165">
        <v>9</v>
      </c>
      <c r="G3031" s="165">
        <v>6</v>
      </c>
      <c r="H3031" s="165">
        <v>3</v>
      </c>
      <c r="I3031" s="162"/>
    </row>
    <row r="3032" spans="2:9" s="158" customFormat="1" ht="10.5" customHeight="1">
      <c r="B3032" s="163"/>
      <c r="C3032" s="181" t="s">
        <v>3128</v>
      </c>
      <c r="D3032" s="181"/>
      <c r="E3032" s="164">
        <v>23</v>
      </c>
      <c r="F3032" s="165">
        <v>68</v>
      </c>
      <c r="G3032" s="165">
        <v>32</v>
      </c>
      <c r="H3032" s="165">
        <v>36</v>
      </c>
      <c r="I3032" s="162"/>
    </row>
    <row r="3033" spans="2:9" s="158" customFormat="1" ht="10.5" customHeight="1">
      <c r="B3033" s="163"/>
      <c r="C3033" s="181" t="s">
        <v>3129</v>
      </c>
      <c r="D3033" s="181"/>
      <c r="E3033" s="164"/>
      <c r="F3033" s="165"/>
      <c r="G3033" s="165"/>
      <c r="H3033" s="165"/>
      <c r="I3033" s="162"/>
    </row>
    <row r="3034" spans="2:9" s="158" customFormat="1" ht="10.5" customHeight="1">
      <c r="B3034" s="163"/>
      <c r="C3034" s="181" t="s">
        <v>3130</v>
      </c>
      <c r="D3034" s="181"/>
      <c r="E3034" s="164">
        <v>17</v>
      </c>
      <c r="F3034" s="165">
        <v>59</v>
      </c>
      <c r="G3034" s="165">
        <v>30</v>
      </c>
      <c r="H3034" s="165">
        <v>29</v>
      </c>
      <c r="I3034" s="162"/>
    </row>
    <row r="3035" spans="2:9" s="158" customFormat="1" ht="10.5" customHeight="1">
      <c r="B3035" s="163"/>
      <c r="C3035" s="181" t="s">
        <v>3131</v>
      </c>
      <c r="D3035" s="181"/>
      <c r="E3035" s="164"/>
      <c r="F3035" s="165"/>
      <c r="G3035" s="165"/>
      <c r="H3035" s="165"/>
      <c r="I3035" s="162"/>
    </row>
    <row r="3036" spans="2:9" s="158" customFormat="1" ht="10.5" customHeight="1">
      <c r="B3036" s="163"/>
      <c r="C3036" s="181" t="s">
        <v>3132</v>
      </c>
      <c r="D3036" s="181"/>
      <c r="E3036" s="164">
        <v>22</v>
      </c>
      <c r="F3036" s="165">
        <v>51</v>
      </c>
      <c r="G3036" s="165">
        <v>23</v>
      </c>
      <c r="H3036" s="165">
        <v>28</v>
      </c>
      <c r="I3036" s="162"/>
    </row>
    <row r="3037" spans="2:9" s="158" customFormat="1" ht="10.5" customHeight="1">
      <c r="B3037" s="163"/>
      <c r="C3037" s="181" t="s">
        <v>3133</v>
      </c>
      <c r="D3037" s="181"/>
      <c r="E3037" s="164"/>
      <c r="F3037" s="165"/>
      <c r="G3037" s="165"/>
      <c r="H3037" s="165"/>
      <c r="I3037" s="162"/>
    </row>
    <row r="3038" spans="2:9" s="158" customFormat="1" ht="10.5" customHeight="1">
      <c r="B3038" s="163"/>
      <c r="C3038" s="181" t="s">
        <v>3134</v>
      </c>
      <c r="D3038" s="181"/>
      <c r="E3038" s="164">
        <v>5</v>
      </c>
      <c r="F3038" s="165">
        <v>11</v>
      </c>
      <c r="G3038" s="165">
        <v>4</v>
      </c>
      <c r="H3038" s="165">
        <v>7</v>
      </c>
      <c r="I3038" s="162"/>
    </row>
    <row r="3039" spans="2:9" s="158" customFormat="1" ht="10.5" customHeight="1">
      <c r="B3039" s="163"/>
      <c r="C3039" s="181" t="s">
        <v>3135</v>
      </c>
      <c r="D3039" s="181"/>
      <c r="E3039" s="164"/>
      <c r="F3039" s="165"/>
      <c r="G3039" s="165"/>
      <c r="H3039" s="165"/>
      <c r="I3039" s="162"/>
    </row>
    <row r="3040" spans="2:9" s="158" customFormat="1" ht="10.5" customHeight="1">
      <c r="B3040" s="163"/>
      <c r="C3040" s="181" t="s">
        <v>3136</v>
      </c>
      <c r="D3040" s="181"/>
      <c r="E3040" s="164">
        <v>8</v>
      </c>
      <c r="F3040" s="165">
        <v>25</v>
      </c>
      <c r="G3040" s="165">
        <v>11</v>
      </c>
      <c r="H3040" s="165">
        <v>14</v>
      </c>
      <c r="I3040" s="162"/>
    </row>
    <row r="3041" spans="2:9" s="158" customFormat="1" ht="10.5" customHeight="1">
      <c r="B3041" s="163"/>
      <c r="C3041" s="181" t="s">
        <v>3137</v>
      </c>
      <c r="D3041" s="181"/>
      <c r="E3041" s="164"/>
      <c r="F3041" s="165"/>
      <c r="G3041" s="165"/>
      <c r="H3041" s="165"/>
      <c r="I3041" s="162"/>
    </row>
    <row r="3042" spans="2:9" s="158" customFormat="1" ht="10.5" customHeight="1">
      <c r="B3042" s="163"/>
      <c r="C3042" s="181" t="s">
        <v>3138</v>
      </c>
      <c r="D3042" s="181"/>
      <c r="E3042" s="164">
        <v>3</v>
      </c>
      <c r="F3042" s="165">
        <v>8</v>
      </c>
      <c r="G3042" s="165">
        <v>3</v>
      </c>
      <c r="H3042" s="165">
        <v>5</v>
      </c>
      <c r="I3042" s="162"/>
    </row>
    <row r="3043" spans="2:9" s="158" customFormat="1" ht="10.5" customHeight="1">
      <c r="B3043" s="163"/>
      <c r="C3043" s="181" t="s">
        <v>3139</v>
      </c>
      <c r="D3043" s="181"/>
      <c r="E3043" s="164">
        <v>6</v>
      </c>
      <c r="F3043" s="165">
        <v>18</v>
      </c>
      <c r="G3043" s="165">
        <v>10</v>
      </c>
      <c r="H3043" s="165">
        <v>8</v>
      </c>
      <c r="I3043" s="162"/>
    </row>
    <row r="3044" spans="2:9" s="158" customFormat="1" ht="10.5" customHeight="1">
      <c r="B3044" s="163"/>
      <c r="C3044" s="181" t="s">
        <v>3140</v>
      </c>
      <c r="D3044" s="181"/>
      <c r="E3044" s="164">
        <v>14</v>
      </c>
      <c r="F3044" s="165">
        <v>42</v>
      </c>
      <c r="G3044" s="165">
        <v>21</v>
      </c>
      <c r="H3044" s="165">
        <v>21</v>
      </c>
      <c r="I3044" s="162"/>
    </row>
    <row r="3045" spans="2:9" s="158" customFormat="1" ht="10.5" customHeight="1">
      <c r="B3045" s="163"/>
      <c r="C3045" s="181" t="s">
        <v>3141</v>
      </c>
      <c r="D3045" s="181"/>
      <c r="E3045" s="164">
        <v>13</v>
      </c>
      <c r="F3045" s="165">
        <v>48</v>
      </c>
      <c r="G3045" s="165">
        <v>26</v>
      </c>
      <c r="H3045" s="165">
        <v>22</v>
      </c>
      <c r="I3045" s="162"/>
    </row>
    <row r="3046" spans="2:9" s="158" customFormat="1" ht="10.5" customHeight="1">
      <c r="B3046" s="163"/>
      <c r="C3046" s="181" t="s">
        <v>3142</v>
      </c>
      <c r="D3046" s="181"/>
      <c r="E3046" s="164">
        <v>22</v>
      </c>
      <c r="F3046" s="165">
        <v>56</v>
      </c>
      <c r="G3046" s="165">
        <v>26</v>
      </c>
      <c r="H3046" s="165">
        <v>30</v>
      </c>
      <c r="I3046" s="162"/>
    </row>
    <row r="3047" spans="2:9" s="158" customFormat="1" ht="10.5" customHeight="1">
      <c r="B3047" s="163"/>
      <c r="C3047" s="181" t="s">
        <v>3143</v>
      </c>
      <c r="D3047" s="181"/>
      <c r="E3047" s="164">
        <v>14</v>
      </c>
      <c r="F3047" s="165">
        <v>31</v>
      </c>
      <c r="G3047" s="165">
        <v>16</v>
      </c>
      <c r="H3047" s="165">
        <v>15</v>
      </c>
      <c r="I3047" s="162"/>
    </row>
    <row r="3048" spans="2:9" s="158" customFormat="1" ht="10.5" customHeight="1">
      <c r="B3048" s="163"/>
      <c r="C3048" s="181" t="s">
        <v>3144</v>
      </c>
      <c r="D3048" s="181"/>
      <c r="E3048" s="164">
        <v>53</v>
      </c>
      <c r="F3048" s="165">
        <v>159</v>
      </c>
      <c r="G3048" s="165">
        <v>81</v>
      </c>
      <c r="H3048" s="165">
        <v>78</v>
      </c>
      <c r="I3048" s="162"/>
    </row>
    <row r="3049" spans="2:9" s="158" customFormat="1" ht="10.5" customHeight="1">
      <c r="B3049" s="163"/>
      <c r="C3049" s="181"/>
      <c r="D3049" s="181"/>
      <c r="E3049" s="166"/>
      <c r="F3049" s="167"/>
      <c r="G3049" s="167"/>
      <c r="H3049" s="167"/>
      <c r="I3049" s="162"/>
    </row>
    <row r="3050" spans="2:9" s="158" customFormat="1" ht="10.5" customHeight="1">
      <c r="B3050" s="163"/>
      <c r="C3050" s="181" t="s">
        <v>3145</v>
      </c>
      <c r="D3050" s="181"/>
      <c r="E3050" s="166">
        <f>SUM(E3051:E3061)</f>
        <v>541</v>
      </c>
      <c r="F3050" s="167">
        <f>SUM(F3051:F3061)</f>
        <v>1390</v>
      </c>
      <c r="G3050" s="167">
        <f>SUM(G3051:G3061)</f>
        <v>673</v>
      </c>
      <c r="H3050" s="167">
        <f>SUM(H3051:H3061)</f>
        <v>717</v>
      </c>
      <c r="I3050" s="162"/>
    </row>
    <row r="3051" spans="2:9" s="158" customFormat="1" ht="10.5" customHeight="1">
      <c r="B3051" s="163"/>
      <c r="C3051" s="181" t="s">
        <v>3146</v>
      </c>
      <c r="D3051" s="181"/>
      <c r="E3051" s="164">
        <v>22</v>
      </c>
      <c r="F3051" s="165">
        <v>58</v>
      </c>
      <c r="G3051" s="165">
        <v>30</v>
      </c>
      <c r="H3051" s="165">
        <v>28</v>
      </c>
      <c r="I3051" s="162"/>
    </row>
    <row r="3052" spans="2:9" s="158" customFormat="1" ht="10.5" customHeight="1">
      <c r="B3052" s="163"/>
      <c r="C3052" s="181" t="s">
        <v>3147</v>
      </c>
      <c r="D3052" s="181"/>
      <c r="E3052" s="164">
        <v>127</v>
      </c>
      <c r="F3052" s="165">
        <v>344</v>
      </c>
      <c r="G3052" s="165">
        <v>169</v>
      </c>
      <c r="H3052" s="165">
        <v>175</v>
      </c>
      <c r="I3052" s="162"/>
    </row>
    <row r="3053" spans="2:9" s="158" customFormat="1" ht="10.5" customHeight="1">
      <c r="B3053" s="163"/>
      <c r="C3053" s="181" t="s">
        <v>3148</v>
      </c>
      <c r="D3053" s="181"/>
      <c r="E3053" s="164">
        <v>17</v>
      </c>
      <c r="F3053" s="165">
        <v>43</v>
      </c>
      <c r="G3053" s="165">
        <v>19</v>
      </c>
      <c r="H3053" s="165">
        <v>24</v>
      </c>
      <c r="I3053" s="162"/>
    </row>
    <row r="3054" spans="2:9" s="158" customFormat="1" ht="10.5" customHeight="1">
      <c r="B3054" s="163"/>
      <c r="C3054" s="181" t="s">
        <v>3149</v>
      </c>
      <c r="D3054" s="181"/>
      <c r="E3054" s="164">
        <v>119</v>
      </c>
      <c r="F3054" s="165">
        <v>288</v>
      </c>
      <c r="G3054" s="165">
        <v>134</v>
      </c>
      <c r="H3054" s="165">
        <v>154</v>
      </c>
      <c r="I3054" s="162"/>
    </row>
    <row r="3055" spans="2:9" s="158" customFormat="1" ht="10.5" customHeight="1">
      <c r="B3055" s="163"/>
      <c r="C3055" s="181" t="s">
        <v>3150</v>
      </c>
      <c r="D3055" s="181"/>
      <c r="E3055" s="164">
        <v>21</v>
      </c>
      <c r="F3055" s="165">
        <v>50</v>
      </c>
      <c r="G3055" s="165">
        <v>24</v>
      </c>
      <c r="H3055" s="165">
        <v>26</v>
      </c>
      <c r="I3055" s="162"/>
    </row>
    <row r="3056" spans="2:9" s="158" customFormat="1" ht="10.5" customHeight="1">
      <c r="B3056" s="163"/>
      <c r="C3056" s="181" t="s">
        <v>3151</v>
      </c>
      <c r="D3056" s="181"/>
      <c r="E3056" s="164">
        <v>90</v>
      </c>
      <c r="F3056" s="165">
        <v>206</v>
      </c>
      <c r="G3056" s="165">
        <v>95</v>
      </c>
      <c r="H3056" s="165">
        <v>111</v>
      </c>
      <c r="I3056" s="162"/>
    </row>
    <row r="3057" spans="2:9" s="158" customFormat="1" ht="10.5" customHeight="1">
      <c r="B3057" s="163"/>
      <c r="C3057" s="181" t="s">
        <v>3152</v>
      </c>
      <c r="D3057" s="181"/>
      <c r="E3057" s="164">
        <v>26</v>
      </c>
      <c r="F3057" s="165">
        <v>80</v>
      </c>
      <c r="G3057" s="165">
        <v>38</v>
      </c>
      <c r="H3057" s="165">
        <v>42</v>
      </c>
      <c r="I3057" s="162"/>
    </row>
    <row r="3058" spans="2:9" s="158" customFormat="1" ht="10.5" customHeight="1">
      <c r="B3058" s="169"/>
      <c r="C3058" s="182" t="s">
        <v>3153</v>
      </c>
      <c r="D3058" s="182"/>
      <c r="E3058" s="170">
        <v>49</v>
      </c>
      <c r="F3058" s="171">
        <v>128</v>
      </c>
      <c r="G3058" s="171">
        <v>59</v>
      </c>
      <c r="H3058" s="171">
        <v>69</v>
      </c>
      <c r="I3058" s="162"/>
    </row>
    <row r="3059" spans="2:9" s="158" customFormat="1" ht="10.5" customHeight="1">
      <c r="B3059" s="163"/>
      <c r="C3059" s="181" t="s">
        <v>3154</v>
      </c>
      <c r="D3059" s="181"/>
      <c r="E3059" s="164">
        <v>55</v>
      </c>
      <c r="F3059" s="165">
        <v>154</v>
      </c>
      <c r="G3059" s="165">
        <v>84</v>
      </c>
      <c r="H3059" s="165">
        <v>70</v>
      </c>
      <c r="I3059" s="162"/>
    </row>
    <row r="3060" spans="2:9" s="158" customFormat="1" ht="10.5" customHeight="1">
      <c r="B3060" s="163"/>
      <c r="C3060" s="181" t="s">
        <v>3155</v>
      </c>
      <c r="D3060" s="181"/>
      <c r="E3060" s="164">
        <v>15</v>
      </c>
      <c r="F3060" s="165">
        <v>39</v>
      </c>
      <c r="G3060" s="165">
        <v>21</v>
      </c>
      <c r="H3060" s="165">
        <v>18</v>
      </c>
      <c r="I3060" s="162"/>
    </row>
    <row r="3061" spans="2:9" s="158" customFormat="1" ht="10.5" customHeight="1">
      <c r="B3061" s="163"/>
      <c r="C3061" s="181" t="s">
        <v>3156</v>
      </c>
      <c r="D3061" s="181"/>
      <c r="E3061" s="164"/>
      <c r="F3061" s="165"/>
      <c r="G3061" s="165"/>
      <c r="H3061" s="165"/>
      <c r="I3061" s="162"/>
    </row>
    <row r="3062" spans="2:9" s="158" customFormat="1" ht="10.5" customHeight="1">
      <c r="B3062" s="163"/>
      <c r="C3062" s="181"/>
      <c r="D3062" s="181"/>
      <c r="E3062" s="166"/>
      <c r="F3062" s="167"/>
      <c r="G3062" s="167"/>
      <c r="H3062" s="167"/>
      <c r="I3062" s="162"/>
    </row>
    <row r="3063" spans="2:9" s="158" customFormat="1" ht="10.5" customHeight="1">
      <c r="B3063" s="163"/>
      <c r="C3063" s="181" t="s">
        <v>3157</v>
      </c>
      <c r="D3063" s="181"/>
      <c r="E3063" s="166">
        <f>SUM(E3064:E3067)</f>
        <v>52</v>
      </c>
      <c r="F3063" s="167">
        <f>SUM(F3064:F3067)</f>
        <v>141</v>
      </c>
      <c r="G3063" s="167">
        <f>SUM(G3064:G3067)</f>
        <v>65</v>
      </c>
      <c r="H3063" s="167">
        <f>SUM(H3064:H3067)</f>
        <v>76</v>
      </c>
      <c r="I3063" s="162"/>
    </row>
    <row r="3064" spans="2:9" s="158" customFormat="1" ht="10.5" customHeight="1">
      <c r="B3064" s="163"/>
      <c r="C3064" s="181" t="s">
        <v>3158</v>
      </c>
      <c r="D3064" s="181"/>
      <c r="E3064" s="164">
        <v>30</v>
      </c>
      <c r="F3064" s="165">
        <v>83</v>
      </c>
      <c r="G3064" s="165">
        <v>33</v>
      </c>
      <c r="H3064" s="165">
        <v>50</v>
      </c>
      <c r="I3064" s="162"/>
    </row>
    <row r="3065" spans="2:9" s="158" customFormat="1" ht="10.5" customHeight="1">
      <c r="B3065" s="163"/>
      <c r="C3065" s="181" t="s">
        <v>3159</v>
      </c>
      <c r="D3065" s="181"/>
      <c r="E3065" s="164">
        <v>19</v>
      </c>
      <c r="F3065" s="165">
        <v>50</v>
      </c>
      <c r="G3065" s="165">
        <v>27</v>
      </c>
      <c r="H3065" s="165">
        <v>23</v>
      </c>
      <c r="I3065" s="162"/>
    </row>
    <row r="3066" spans="2:9" s="158" customFormat="1" ht="10.5" customHeight="1">
      <c r="B3066" s="163"/>
      <c r="C3066" s="181" t="s">
        <v>3160</v>
      </c>
      <c r="D3066" s="181"/>
      <c r="E3066" s="164"/>
      <c r="F3066" s="165"/>
      <c r="G3066" s="165"/>
      <c r="H3066" s="165"/>
      <c r="I3066" s="162"/>
    </row>
    <row r="3067" spans="2:9" s="158" customFormat="1" ht="10.5" customHeight="1">
      <c r="B3067" s="163"/>
      <c r="C3067" s="181" t="s">
        <v>3161</v>
      </c>
      <c r="D3067" s="181"/>
      <c r="E3067" s="164">
        <v>3</v>
      </c>
      <c r="F3067" s="165">
        <v>8</v>
      </c>
      <c r="G3067" s="165">
        <v>5</v>
      </c>
      <c r="H3067" s="165">
        <v>3</v>
      </c>
      <c r="I3067" s="162"/>
    </row>
    <row r="3068" spans="2:9" s="158" customFormat="1" ht="10.5" customHeight="1">
      <c r="B3068" s="163"/>
      <c r="C3068" s="181"/>
      <c r="D3068" s="181"/>
      <c r="E3068" s="166"/>
      <c r="F3068" s="167"/>
      <c r="G3068" s="167"/>
      <c r="H3068" s="167"/>
      <c r="I3068" s="162"/>
    </row>
    <row r="3069" spans="2:9" s="158" customFormat="1" ht="10.5" customHeight="1">
      <c r="B3069" s="163"/>
      <c r="C3069" s="181" t="s">
        <v>3162</v>
      </c>
      <c r="D3069" s="181"/>
      <c r="E3069" s="166">
        <f>SUM(E3070:E3108)</f>
        <v>358</v>
      </c>
      <c r="F3069" s="167">
        <f>SUM(F3070:F3108)</f>
        <v>1025</v>
      </c>
      <c r="G3069" s="167">
        <f>SUM(G3070:G3108)</f>
        <v>515</v>
      </c>
      <c r="H3069" s="167">
        <f>SUM(H3070:H3108)</f>
        <v>510</v>
      </c>
      <c r="I3069" s="162"/>
    </row>
    <row r="3070" spans="2:9" s="158" customFormat="1" ht="10.5" customHeight="1">
      <c r="B3070" s="163"/>
      <c r="C3070" s="181" t="s">
        <v>3163</v>
      </c>
      <c r="D3070" s="181"/>
      <c r="E3070" s="164">
        <v>23</v>
      </c>
      <c r="F3070" s="165">
        <v>59</v>
      </c>
      <c r="G3070" s="165">
        <v>29</v>
      </c>
      <c r="H3070" s="165">
        <v>30</v>
      </c>
      <c r="I3070" s="162"/>
    </row>
    <row r="3071" spans="2:9" s="158" customFormat="1" ht="10.5" customHeight="1">
      <c r="B3071" s="163"/>
      <c r="C3071" s="181" t="s">
        <v>3164</v>
      </c>
      <c r="D3071" s="181"/>
      <c r="E3071" s="164"/>
      <c r="F3071" s="165"/>
      <c r="G3071" s="165"/>
      <c r="H3071" s="165"/>
      <c r="I3071" s="162"/>
    </row>
    <row r="3072" spans="2:9" s="158" customFormat="1" ht="10.5" customHeight="1">
      <c r="B3072" s="163"/>
      <c r="C3072" s="181" t="s">
        <v>3165</v>
      </c>
      <c r="D3072" s="181"/>
      <c r="E3072" s="164">
        <v>17</v>
      </c>
      <c r="F3072" s="165">
        <v>42</v>
      </c>
      <c r="G3072" s="165">
        <v>19</v>
      </c>
      <c r="H3072" s="165">
        <v>23</v>
      </c>
      <c r="I3072" s="162"/>
    </row>
    <row r="3073" spans="2:9" s="158" customFormat="1" ht="10.5" customHeight="1">
      <c r="B3073" s="163"/>
      <c r="C3073" s="181" t="s">
        <v>3166</v>
      </c>
      <c r="D3073" s="181"/>
      <c r="E3073" s="164">
        <v>22</v>
      </c>
      <c r="F3073" s="165">
        <v>65</v>
      </c>
      <c r="G3073" s="165">
        <v>30</v>
      </c>
      <c r="H3073" s="165">
        <v>35</v>
      </c>
      <c r="I3073" s="162"/>
    </row>
    <row r="3074" spans="2:9" s="158" customFormat="1" ht="10.5" customHeight="1">
      <c r="B3074" s="163"/>
      <c r="C3074" s="181" t="s">
        <v>3167</v>
      </c>
      <c r="D3074" s="181"/>
      <c r="E3074" s="164">
        <v>13</v>
      </c>
      <c r="F3074" s="165">
        <v>31</v>
      </c>
      <c r="G3074" s="165">
        <v>17</v>
      </c>
      <c r="H3074" s="165">
        <v>14</v>
      </c>
      <c r="I3074" s="162"/>
    </row>
    <row r="3075" spans="2:9" s="158" customFormat="1" ht="10.5" customHeight="1">
      <c r="B3075" s="163"/>
      <c r="C3075" s="181" t="s">
        <v>3168</v>
      </c>
      <c r="D3075" s="181"/>
      <c r="E3075" s="164"/>
      <c r="F3075" s="165"/>
      <c r="G3075" s="165"/>
      <c r="H3075" s="165"/>
      <c r="I3075" s="162"/>
    </row>
    <row r="3076" spans="2:9" s="158" customFormat="1" ht="10.5" customHeight="1">
      <c r="B3076" s="163"/>
      <c r="C3076" s="181" t="s">
        <v>3169</v>
      </c>
      <c r="D3076" s="181"/>
      <c r="E3076" s="164">
        <v>15</v>
      </c>
      <c r="F3076" s="165">
        <v>43</v>
      </c>
      <c r="G3076" s="165">
        <v>23</v>
      </c>
      <c r="H3076" s="165">
        <v>20</v>
      </c>
      <c r="I3076" s="162"/>
    </row>
    <row r="3077" spans="2:9" s="158" customFormat="1" ht="10.5" customHeight="1">
      <c r="B3077" s="163"/>
      <c r="C3077" s="181" t="s">
        <v>3170</v>
      </c>
      <c r="D3077" s="181"/>
      <c r="E3077" s="164">
        <v>29</v>
      </c>
      <c r="F3077" s="165">
        <v>90</v>
      </c>
      <c r="G3077" s="165">
        <v>53</v>
      </c>
      <c r="H3077" s="165">
        <v>37</v>
      </c>
      <c r="I3077" s="162"/>
    </row>
    <row r="3078" spans="2:9" s="158" customFormat="1" ht="10.5" customHeight="1">
      <c r="B3078" s="163"/>
      <c r="C3078" s="181" t="s">
        <v>3171</v>
      </c>
      <c r="D3078" s="181"/>
      <c r="E3078" s="164">
        <v>88</v>
      </c>
      <c r="F3078" s="165">
        <v>246</v>
      </c>
      <c r="G3078" s="165">
        <v>126</v>
      </c>
      <c r="H3078" s="165">
        <v>120</v>
      </c>
      <c r="I3078" s="162"/>
    </row>
    <row r="3079" spans="2:9" s="158" customFormat="1" ht="10.5" customHeight="1">
      <c r="B3079" s="163"/>
      <c r="C3079" s="181" t="s">
        <v>3172</v>
      </c>
      <c r="D3079" s="181"/>
      <c r="E3079" s="164">
        <v>5</v>
      </c>
      <c r="F3079" s="165">
        <v>19</v>
      </c>
      <c r="G3079" s="165">
        <v>9</v>
      </c>
      <c r="H3079" s="165">
        <v>10</v>
      </c>
      <c r="I3079" s="162"/>
    </row>
    <row r="3080" spans="2:9" s="158" customFormat="1" ht="10.5" customHeight="1">
      <c r="B3080" s="163"/>
      <c r="C3080" s="181" t="s">
        <v>3173</v>
      </c>
      <c r="D3080" s="181"/>
      <c r="E3080" s="164">
        <v>6</v>
      </c>
      <c r="F3080" s="165">
        <v>13</v>
      </c>
      <c r="G3080" s="165">
        <v>7</v>
      </c>
      <c r="H3080" s="165">
        <v>6</v>
      </c>
      <c r="I3080" s="162"/>
    </row>
    <row r="3081" spans="2:9" s="158" customFormat="1" ht="10.5" customHeight="1">
      <c r="B3081" s="163"/>
      <c r="C3081" s="181" t="s">
        <v>3174</v>
      </c>
      <c r="D3081" s="181"/>
      <c r="E3081" s="164"/>
      <c r="F3081" s="165"/>
      <c r="G3081" s="165"/>
      <c r="H3081" s="165"/>
      <c r="I3081" s="162"/>
    </row>
    <row r="3082" spans="2:9" s="158" customFormat="1" ht="10.5" customHeight="1">
      <c r="B3082" s="163"/>
      <c r="C3082" s="181" t="s">
        <v>3175</v>
      </c>
      <c r="D3082" s="181"/>
      <c r="E3082" s="164">
        <v>6</v>
      </c>
      <c r="F3082" s="165">
        <v>15</v>
      </c>
      <c r="G3082" s="165">
        <v>8</v>
      </c>
      <c r="H3082" s="165">
        <v>7</v>
      </c>
      <c r="I3082" s="162"/>
    </row>
    <row r="3083" spans="2:9" s="158" customFormat="1" ht="10.5" customHeight="1">
      <c r="B3083" s="163"/>
      <c r="C3083" s="181" t="s">
        <v>3176</v>
      </c>
      <c r="D3083" s="181"/>
      <c r="E3083" s="164"/>
      <c r="F3083" s="165"/>
      <c r="G3083" s="165"/>
      <c r="H3083" s="165"/>
      <c r="I3083" s="162"/>
    </row>
    <row r="3084" spans="2:9" s="158" customFormat="1" ht="10.5" customHeight="1">
      <c r="B3084" s="163"/>
      <c r="C3084" s="181" t="s">
        <v>3177</v>
      </c>
      <c r="D3084" s="181"/>
      <c r="E3084" s="164">
        <v>5</v>
      </c>
      <c r="F3084" s="165">
        <v>14</v>
      </c>
      <c r="G3084" s="165">
        <v>7</v>
      </c>
      <c r="H3084" s="165">
        <v>7</v>
      </c>
      <c r="I3084" s="162"/>
    </row>
    <row r="3085" spans="2:9" s="158" customFormat="1" ht="10.5" customHeight="1">
      <c r="B3085" s="163"/>
      <c r="C3085" s="181" t="s">
        <v>3178</v>
      </c>
      <c r="D3085" s="181"/>
      <c r="E3085" s="164"/>
      <c r="F3085" s="165"/>
      <c r="G3085" s="165"/>
      <c r="H3085" s="165"/>
      <c r="I3085" s="162"/>
    </row>
    <row r="3086" spans="2:9" s="158" customFormat="1" ht="10.5" customHeight="1">
      <c r="B3086" s="163"/>
      <c r="C3086" s="181" t="s">
        <v>3179</v>
      </c>
      <c r="D3086" s="181"/>
      <c r="E3086" s="164">
        <v>3</v>
      </c>
      <c r="F3086" s="165">
        <v>8</v>
      </c>
      <c r="G3086" s="165">
        <v>3</v>
      </c>
      <c r="H3086" s="165">
        <v>5</v>
      </c>
      <c r="I3086" s="162"/>
    </row>
    <row r="3087" spans="2:9" s="158" customFormat="1" ht="10.5" customHeight="1">
      <c r="B3087" s="163"/>
      <c r="C3087" s="181" t="s">
        <v>3180</v>
      </c>
      <c r="D3087" s="181"/>
      <c r="E3087" s="164">
        <v>8</v>
      </c>
      <c r="F3087" s="165">
        <v>22</v>
      </c>
      <c r="G3087" s="165">
        <v>13</v>
      </c>
      <c r="H3087" s="165">
        <v>9</v>
      </c>
      <c r="I3087" s="162"/>
    </row>
    <row r="3088" spans="2:9" s="158" customFormat="1" ht="10.5" customHeight="1">
      <c r="B3088" s="163"/>
      <c r="C3088" s="181" t="s">
        <v>3181</v>
      </c>
      <c r="D3088" s="181"/>
      <c r="E3088" s="164">
        <v>22</v>
      </c>
      <c r="F3088" s="165">
        <v>59</v>
      </c>
      <c r="G3088" s="165">
        <v>27</v>
      </c>
      <c r="H3088" s="165">
        <v>32</v>
      </c>
      <c r="I3088" s="162"/>
    </row>
    <row r="3089" spans="2:9" s="158" customFormat="1" ht="10.5" customHeight="1">
      <c r="B3089" s="163"/>
      <c r="C3089" s="181" t="s">
        <v>3182</v>
      </c>
      <c r="D3089" s="181"/>
      <c r="E3089" s="164"/>
      <c r="F3089" s="165"/>
      <c r="G3089" s="165"/>
      <c r="H3089" s="165"/>
      <c r="I3089" s="162"/>
    </row>
    <row r="3090" spans="2:9" s="158" customFormat="1" ht="10.5" customHeight="1">
      <c r="B3090" s="163"/>
      <c r="C3090" s="181" t="s">
        <v>3183</v>
      </c>
      <c r="D3090" s="181"/>
      <c r="E3090" s="164">
        <v>7</v>
      </c>
      <c r="F3090" s="165">
        <v>18</v>
      </c>
      <c r="G3090" s="165">
        <v>8</v>
      </c>
      <c r="H3090" s="165">
        <v>10</v>
      </c>
      <c r="I3090" s="162"/>
    </row>
    <row r="3091" spans="2:9" s="158" customFormat="1" ht="10.5" customHeight="1">
      <c r="B3091" s="163"/>
      <c r="C3091" s="181" t="s">
        <v>3184</v>
      </c>
      <c r="D3091" s="181"/>
      <c r="E3091" s="164">
        <v>6</v>
      </c>
      <c r="F3091" s="165">
        <v>25</v>
      </c>
      <c r="G3091" s="165">
        <v>8</v>
      </c>
      <c r="H3091" s="165">
        <v>17</v>
      </c>
      <c r="I3091" s="162"/>
    </row>
    <row r="3092" spans="2:9" s="158" customFormat="1" ht="10.5" customHeight="1">
      <c r="B3092" s="163"/>
      <c r="C3092" s="181" t="s">
        <v>3185</v>
      </c>
      <c r="D3092" s="181"/>
      <c r="E3092" s="164">
        <v>4</v>
      </c>
      <c r="F3092" s="165">
        <v>9</v>
      </c>
      <c r="G3092" s="165">
        <v>6</v>
      </c>
      <c r="H3092" s="165">
        <v>3</v>
      </c>
      <c r="I3092" s="162"/>
    </row>
    <row r="3093" spans="2:9" s="158" customFormat="1" ht="10.5" customHeight="1">
      <c r="B3093" s="163"/>
      <c r="C3093" s="181" t="s">
        <v>3186</v>
      </c>
      <c r="D3093" s="181"/>
      <c r="E3093" s="164">
        <v>5</v>
      </c>
      <c r="F3093" s="165">
        <v>15</v>
      </c>
      <c r="G3093" s="165">
        <v>6</v>
      </c>
      <c r="H3093" s="165">
        <v>9</v>
      </c>
      <c r="I3093" s="162"/>
    </row>
    <row r="3094" spans="2:9" s="158" customFormat="1" ht="10.5" customHeight="1">
      <c r="B3094" s="163"/>
      <c r="C3094" s="181" t="s">
        <v>3187</v>
      </c>
      <c r="D3094" s="181"/>
      <c r="E3094" s="164"/>
      <c r="F3094" s="165"/>
      <c r="G3094" s="165"/>
      <c r="H3094" s="165"/>
      <c r="I3094" s="162"/>
    </row>
    <row r="3095" spans="2:9" s="158" customFormat="1" ht="10.5" customHeight="1">
      <c r="B3095" s="163"/>
      <c r="C3095" s="181" t="s">
        <v>3188</v>
      </c>
      <c r="D3095" s="181"/>
      <c r="E3095" s="164">
        <v>4</v>
      </c>
      <c r="F3095" s="165">
        <v>9</v>
      </c>
      <c r="G3095" s="165">
        <v>6</v>
      </c>
      <c r="H3095" s="165">
        <v>3</v>
      </c>
      <c r="I3095" s="162"/>
    </row>
    <row r="3096" spans="2:9" s="158" customFormat="1" ht="10.5" customHeight="1">
      <c r="B3096" s="163"/>
      <c r="C3096" s="181" t="s">
        <v>3189</v>
      </c>
      <c r="D3096" s="181"/>
      <c r="E3096" s="164">
        <v>14</v>
      </c>
      <c r="F3096" s="165">
        <v>47</v>
      </c>
      <c r="G3096" s="165">
        <v>19</v>
      </c>
      <c r="H3096" s="165">
        <v>28</v>
      </c>
      <c r="I3096" s="162"/>
    </row>
    <row r="3097" spans="2:9" s="158" customFormat="1" ht="10.5" customHeight="1">
      <c r="B3097" s="163"/>
      <c r="C3097" s="181" t="s">
        <v>3190</v>
      </c>
      <c r="D3097" s="181"/>
      <c r="E3097" s="164">
        <v>5</v>
      </c>
      <c r="F3097" s="165">
        <v>14</v>
      </c>
      <c r="G3097" s="165">
        <v>8</v>
      </c>
      <c r="H3097" s="165">
        <v>6</v>
      </c>
      <c r="I3097" s="162"/>
    </row>
    <row r="3098" spans="2:9" s="158" customFormat="1" ht="10.5" customHeight="1">
      <c r="B3098" s="163"/>
      <c r="C3098" s="181" t="s">
        <v>3191</v>
      </c>
      <c r="D3098" s="181"/>
      <c r="E3098" s="164"/>
      <c r="F3098" s="165"/>
      <c r="G3098" s="165"/>
      <c r="H3098" s="165"/>
      <c r="I3098" s="162"/>
    </row>
    <row r="3099" spans="2:9" s="158" customFormat="1" ht="10.5" customHeight="1">
      <c r="B3099" s="163"/>
      <c r="C3099" s="181" t="s">
        <v>3192</v>
      </c>
      <c r="D3099" s="181"/>
      <c r="E3099" s="164"/>
      <c r="F3099" s="165"/>
      <c r="G3099" s="165"/>
      <c r="H3099" s="165"/>
      <c r="I3099" s="162"/>
    </row>
    <row r="3100" spans="2:9" s="158" customFormat="1" ht="10.5" customHeight="1">
      <c r="B3100" s="163"/>
      <c r="C3100" s="181" t="s">
        <v>3193</v>
      </c>
      <c r="D3100" s="181"/>
      <c r="E3100" s="164">
        <v>14</v>
      </c>
      <c r="F3100" s="165">
        <v>57</v>
      </c>
      <c r="G3100" s="165">
        <v>28</v>
      </c>
      <c r="H3100" s="165">
        <v>29</v>
      </c>
      <c r="I3100" s="162"/>
    </row>
    <row r="3101" spans="2:9" s="158" customFormat="1" ht="10.5" customHeight="1">
      <c r="B3101" s="163"/>
      <c r="C3101" s="181" t="s">
        <v>3194</v>
      </c>
      <c r="D3101" s="181"/>
      <c r="E3101" s="164"/>
      <c r="F3101" s="165"/>
      <c r="G3101" s="165"/>
      <c r="H3101" s="165"/>
      <c r="I3101" s="162"/>
    </row>
    <row r="3102" spans="2:9" s="158" customFormat="1" ht="10.5" customHeight="1">
      <c r="B3102" s="163"/>
      <c r="C3102" s="181" t="s">
        <v>3195</v>
      </c>
      <c r="D3102" s="181"/>
      <c r="E3102" s="164">
        <v>15</v>
      </c>
      <c r="F3102" s="165">
        <v>41</v>
      </c>
      <c r="G3102" s="165">
        <v>21</v>
      </c>
      <c r="H3102" s="165">
        <v>20</v>
      </c>
      <c r="I3102" s="162"/>
    </row>
    <row r="3103" spans="2:9" s="158" customFormat="1" ht="10.5" customHeight="1">
      <c r="B3103" s="163"/>
      <c r="C3103" s="181" t="s">
        <v>3196</v>
      </c>
      <c r="D3103" s="181"/>
      <c r="E3103" s="164">
        <v>4</v>
      </c>
      <c r="F3103" s="165">
        <v>13</v>
      </c>
      <c r="G3103" s="165">
        <v>8</v>
      </c>
      <c r="H3103" s="165">
        <v>5</v>
      </c>
      <c r="I3103" s="162"/>
    </row>
    <row r="3104" spans="2:9" s="158" customFormat="1" ht="10.5" customHeight="1">
      <c r="B3104" s="163"/>
      <c r="C3104" s="181" t="s">
        <v>3197</v>
      </c>
      <c r="D3104" s="181"/>
      <c r="E3104" s="164">
        <v>3</v>
      </c>
      <c r="F3104" s="165">
        <v>9</v>
      </c>
      <c r="G3104" s="165">
        <v>4</v>
      </c>
      <c r="H3104" s="165">
        <v>5</v>
      </c>
      <c r="I3104" s="162"/>
    </row>
    <row r="3105" spans="2:9" s="158" customFormat="1" ht="10.5" customHeight="1">
      <c r="B3105" s="163"/>
      <c r="C3105" s="181" t="s">
        <v>3198</v>
      </c>
      <c r="D3105" s="181"/>
      <c r="E3105" s="164"/>
      <c r="F3105" s="165"/>
      <c r="G3105" s="165"/>
      <c r="H3105" s="165"/>
      <c r="I3105" s="162"/>
    </row>
    <row r="3106" spans="2:9" s="158" customFormat="1" ht="10.5" customHeight="1">
      <c r="B3106" s="163"/>
      <c r="C3106" s="181" t="s">
        <v>3199</v>
      </c>
      <c r="D3106" s="181"/>
      <c r="E3106" s="164">
        <v>15</v>
      </c>
      <c r="F3106" s="165">
        <v>42</v>
      </c>
      <c r="G3106" s="165">
        <v>22</v>
      </c>
      <c r="H3106" s="165">
        <v>20</v>
      </c>
      <c r="I3106" s="162"/>
    </row>
    <row r="3107" spans="2:9" s="158" customFormat="1" ht="10.5" customHeight="1">
      <c r="B3107" s="163"/>
      <c r="C3107" s="181" t="s">
        <v>3200</v>
      </c>
      <c r="D3107" s="181"/>
      <c r="E3107" s="164"/>
      <c r="F3107" s="165"/>
      <c r="G3107" s="165"/>
      <c r="H3107" s="165"/>
      <c r="I3107" s="162"/>
    </row>
    <row r="3108" spans="2:9" s="158" customFormat="1" ht="10.5" customHeight="1">
      <c r="B3108" s="163"/>
      <c r="C3108" s="181" t="s">
        <v>3201</v>
      </c>
      <c r="D3108" s="181"/>
      <c r="E3108" s="164"/>
      <c r="F3108" s="165"/>
      <c r="G3108" s="165"/>
      <c r="H3108" s="165"/>
      <c r="I3108" s="162"/>
    </row>
    <row r="3109" spans="2:9" s="158" customFormat="1" ht="10.5" customHeight="1">
      <c r="B3109" s="163"/>
      <c r="C3109" s="181"/>
      <c r="D3109" s="181"/>
      <c r="E3109" s="166"/>
      <c r="F3109" s="167"/>
      <c r="G3109" s="167"/>
      <c r="H3109" s="167"/>
      <c r="I3109" s="162"/>
    </row>
    <row r="3110" spans="2:9" s="187" customFormat="1" ht="10.5" customHeight="1">
      <c r="B3110" s="180"/>
      <c r="C3110" s="159" t="s">
        <v>281</v>
      </c>
      <c r="D3110" s="159"/>
      <c r="E3110" s="160">
        <f>SUM(E3112,E3122,E3136,E3173,E3209,E3226,E3238,E3248,E3259,E3275)</f>
        <v>5676</v>
      </c>
      <c r="F3110" s="161">
        <f>SUM(F3112,F3122,F3136,F3173,F3209,F3226,F3238,F3248,F3259,F3275)</f>
        <v>12689</v>
      </c>
      <c r="G3110" s="161">
        <f>SUM(G3112,G3122,G3136,G3173,G3209,G3226,G3238,G3248,G3259,G3275)</f>
        <v>6264</v>
      </c>
      <c r="H3110" s="161">
        <f>SUM(H3112,H3122,H3136,H3173,H3209,H3226,H3238,H3248,H3259,H3275)</f>
        <v>6425</v>
      </c>
      <c r="I3110" s="188"/>
    </row>
    <row r="3111" spans="2:9" s="158" customFormat="1" ht="10.5" customHeight="1">
      <c r="B3111" s="163"/>
      <c r="C3111" s="181"/>
      <c r="D3111" s="181"/>
      <c r="E3111" s="166"/>
      <c r="F3111" s="167"/>
      <c r="G3111" s="167"/>
      <c r="H3111" s="167"/>
      <c r="I3111" s="162"/>
    </row>
    <row r="3112" spans="2:9" s="158" customFormat="1" ht="10.5" customHeight="1">
      <c r="B3112" s="163"/>
      <c r="C3112" s="181" t="s">
        <v>3202</v>
      </c>
      <c r="D3112" s="181"/>
      <c r="E3112" s="166">
        <f>SUM(E3113:E3120)</f>
        <v>79</v>
      </c>
      <c r="F3112" s="167">
        <f>SUM(F3113:F3120)</f>
        <v>200</v>
      </c>
      <c r="G3112" s="167">
        <f>SUM(G3113:G3120)</f>
        <v>103</v>
      </c>
      <c r="H3112" s="167">
        <f>SUM(H3113:H3120)</f>
        <v>97</v>
      </c>
      <c r="I3112" s="162"/>
    </row>
    <row r="3113" spans="2:9" s="158" customFormat="1" ht="10.5" customHeight="1">
      <c r="B3113" s="163"/>
      <c r="C3113" s="181" t="s">
        <v>3203</v>
      </c>
      <c r="D3113" s="181"/>
      <c r="E3113" s="164">
        <v>22</v>
      </c>
      <c r="F3113" s="165">
        <v>43</v>
      </c>
      <c r="G3113" s="165">
        <v>19</v>
      </c>
      <c r="H3113" s="165">
        <v>24</v>
      </c>
      <c r="I3113" s="162"/>
    </row>
    <row r="3114" spans="2:9" s="158" customFormat="1" ht="10.5" customHeight="1">
      <c r="B3114" s="163"/>
      <c r="C3114" s="181" t="s">
        <v>3204</v>
      </c>
      <c r="D3114" s="181"/>
      <c r="E3114" s="164">
        <v>10</v>
      </c>
      <c r="F3114" s="165">
        <v>32</v>
      </c>
      <c r="G3114" s="165">
        <v>17</v>
      </c>
      <c r="H3114" s="165">
        <v>15</v>
      </c>
      <c r="I3114" s="162"/>
    </row>
    <row r="3115" spans="2:9" s="158" customFormat="1" ht="10.5" customHeight="1">
      <c r="B3115" s="163"/>
      <c r="C3115" s="181" t="s">
        <v>3205</v>
      </c>
      <c r="D3115" s="181"/>
      <c r="E3115" s="164">
        <v>10</v>
      </c>
      <c r="F3115" s="165">
        <v>24</v>
      </c>
      <c r="G3115" s="165">
        <v>13</v>
      </c>
      <c r="H3115" s="165">
        <v>11</v>
      </c>
      <c r="I3115" s="162"/>
    </row>
    <row r="3116" spans="2:9" s="158" customFormat="1" ht="10.5" customHeight="1">
      <c r="B3116" s="163"/>
      <c r="C3116" s="181" t="s">
        <v>3206</v>
      </c>
      <c r="D3116" s="181"/>
      <c r="E3116" s="164">
        <v>7</v>
      </c>
      <c r="F3116" s="165">
        <v>18</v>
      </c>
      <c r="G3116" s="165">
        <v>10</v>
      </c>
      <c r="H3116" s="165">
        <v>8</v>
      </c>
      <c r="I3116" s="162"/>
    </row>
    <row r="3117" spans="2:9" s="158" customFormat="1" ht="10.5" customHeight="1">
      <c r="B3117" s="163"/>
      <c r="C3117" s="181" t="s">
        <v>3207</v>
      </c>
      <c r="D3117" s="181"/>
      <c r="E3117" s="164"/>
      <c r="F3117" s="165"/>
      <c r="G3117" s="165"/>
      <c r="H3117" s="165"/>
      <c r="I3117" s="162"/>
    </row>
    <row r="3118" spans="2:9" s="158" customFormat="1" ht="10.5" customHeight="1">
      <c r="B3118" s="163"/>
      <c r="C3118" s="181" t="s">
        <v>3208</v>
      </c>
      <c r="D3118" s="181"/>
      <c r="E3118" s="164">
        <v>11</v>
      </c>
      <c r="F3118" s="165">
        <v>29</v>
      </c>
      <c r="G3118" s="165">
        <v>17</v>
      </c>
      <c r="H3118" s="165">
        <v>12</v>
      </c>
      <c r="I3118" s="162"/>
    </row>
    <row r="3119" spans="2:9" s="158" customFormat="1" ht="10.5" customHeight="1">
      <c r="B3119" s="163"/>
      <c r="C3119" s="181" t="s">
        <v>3209</v>
      </c>
      <c r="D3119" s="181"/>
      <c r="E3119" s="164">
        <v>8</v>
      </c>
      <c r="F3119" s="165">
        <v>20</v>
      </c>
      <c r="G3119" s="165">
        <v>10</v>
      </c>
      <c r="H3119" s="165">
        <v>10</v>
      </c>
      <c r="I3119" s="162"/>
    </row>
    <row r="3120" spans="2:9" s="158" customFormat="1" ht="10.5" customHeight="1">
      <c r="B3120" s="163"/>
      <c r="C3120" s="181" t="s">
        <v>3210</v>
      </c>
      <c r="D3120" s="181"/>
      <c r="E3120" s="164">
        <v>11</v>
      </c>
      <c r="F3120" s="165">
        <v>34</v>
      </c>
      <c r="G3120" s="165">
        <v>17</v>
      </c>
      <c r="H3120" s="165">
        <v>17</v>
      </c>
      <c r="I3120" s="162"/>
    </row>
    <row r="3121" spans="2:9" s="158" customFormat="1" ht="10.5" customHeight="1">
      <c r="B3121" s="163"/>
      <c r="C3121" s="181"/>
      <c r="D3121" s="181"/>
      <c r="E3121" s="166"/>
      <c r="F3121" s="167"/>
      <c r="G3121" s="167"/>
      <c r="H3121" s="167"/>
      <c r="I3121" s="162"/>
    </row>
    <row r="3122" spans="2:9" s="158" customFormat="1" ht="10.5" customHeight="1">
      <c r="B3122" s="163"/>
      <c r="C3122" s="181" t="s">
        <v>3211</v>
      </c>
      <c r="D3122" s="181"/>
      <c r="E3122" s="166">
        <f>SUM(E3123:E3134)</f>
        <v>172</v>
      </c>
      <c r="F3122" s="167">
        <f>SUM(F3123:F3134)</f>
        <v>449</v>
      </c>
      <c r="G3122" s="167">
        <f>SUM(G3123:G3134)</f>
        <v>219</v>
      </c>
      <c r="H3122" s="167">
        <f>SUM(H3123:H3134)</f>
        <v>230</v>
      </c>
      <c r="I3122" s="162"/>
    </row>
    <row r="3123" spans="2:9" s="158" customFormat="1" ht="10.5" customHeight="1">
      <c r="B3123" s="163"/>
      <c r="C3123" s="181" t="s">
        <v>3212</v>
      </c>
      <c r="D3123" s="181"/>
      <c r="E3123" s="164">
        <v>9</v>
      </c>
      <c r="F3123" s="165">
        <v>25</v>
      </c>
      <c r="G3123" s="165">
        <v>13</v>
      </c>
      <c r="H3123" s="165">
        <v>12</v>
      </c>
      <c r="I3123" s="162"/>
    </row>
    <row r="3124" spans="2:9" s="158" customFormat="1" ht="10.5" customHeight="1">
      <c r="B3124" s="163"/>
      <c r="C3124" s="181" t="s">
        <v>3213</v>
      </c>
      <c r="D3124" s="181"/>
      <c r="E3124" s="164"/>
      <c r="F3124" s="165"/>
      <c r="G3124" s="165"/>
      <c r="H3124" s="165"/>
      <c r="I3124" s="162"/>
    </row>
    <row r="3125" spans="2:9" s="158" customFormat="1" ht="10.5" customHeight="1">
      <c r="B3125" s="163"/>
      <c r="C3125" s="181" t="s">
        <v>3214</v>
      </c>
      <c r="D3125" s="181"/>
      <c r="E3125" s="164">
        <v>10</v>
      </c>
      <c r="F3125" s="165">
        <v>28</v>
      </c>
      <c r="G3125" s="165">
        <v>13</v>
      </c>
      <c r="H3125" s="165">
        <v>15</v>
      </c>
      <c r="I3125" s="162"/>
    </row>
    <row r="3126" spans="2:9" s="158" customFormat="1" ht="10.5" customHeight="1">
      <c r="B3126" s="163"/>
      <c r="C3126" s="181" t="s">
        <v>3215</v>
      </c>
      <c r="D3126" s="181"/>
      <c r="E3126" s="164">
        <v>11</v>
      </c>
      <c r="F3126" s="165">
        <v>30</v>
      </c>
      <c r="G3126" s="165">
        <v>12</v>
      </c>
      <c r="H3126" s="165">
        <v>18</v>
      </c>
      <c r="I3126" s="162"/>
    </row>
    <row r="3127" spans="2:9" s="158" customFormat="1" ht="10.5" customHeight="1">
      <c r="B3127" s="163"/>
      <c r="C3127" s="181" t="s">
        <v>3216</v>
      </c>
      <c r="D3127" s="181"/>
      <c r="E3127" s="164">
        <v>11</v>
      </c>
      <c r="F3127" s="165">
        <v>28</v>
      </c>
      <c r="G3127" s="165">
        <v>14</v>
      </c>
      <c r="H3127" s="165">
        <v>14</v>
      </c>
      <c r="I3127" s="162"/>
    </row>
    <row r="3128" spans="2:9" s="158" customFormat="1" ht="10.5" customHeight="1">
      <c r="B3128" s="163"/>
      <c r="C3128" s="181" t="s">
        <v>3217</v>
      </c>
      <c r="D3128" s="181"/>
      <c r="E3128" s="164">
        <v>53</v>
      </c>
      <c r="F3128" s="165">
        <v>134</v>
      </c>
      <c r="G3128" s="165">
        <v>65</v>
      </c>
      <c r="H3128" s="165">
        <v>69</v>
      </c>
      <c r="I3128" s="162"/>
    </row>
    <row r="3129" spans="2:9" s="158" customFormat="1" ht="10.5" customHeight="1">
      <c r="B3129" s="169"/>
      <c r="C3129" s="182" t="s">
        <v>3218</v>
      </c>
      <c r="D3129" s="182"/>
      <c r="E3129" s="170">
        <v>5</v>
      </c>
      <c r="F3129" s="171">
        <v>10</v>
      </c>
      <c r="G3129" s="171">
        <v>5</v>
      </c>
      <c r="H3129" s="171">
        <v>5</v>
      </c>
      <c r="I3129" s="162"/>
    </row>
    <row r="3130" spans="2:9" s="158" customFormat="1" ht="10.5" customHeight="1">
      <c r="B3130" s="163"/>
      <c r="C3130" s="181" t="s">
        <v>3219</v>
      </c>
      <c r="D3130" s="181"/>
      <c r="E3130" s="164">
        <v>14</v>
      </c>
      <c r="F3130" s="165">
        <v>40</v>
      </c>
      <c r="G3130" s="165">
        <v>22</v>
      </c>
      <c r="H3130" s="165">
        <v>18</v>
      </c>
      <c r="I3130" s="162"/>
    </row>
    <row r="3131" spans="2:9" s="158" customFormat="1" ht="10.5" customHeight="1">
      <c r="B3131" s="163"/>
      <c r="C3131" s="181" t="s">
        <v>3220</v>
      </c>
      <c r="D3131" s="181"/>
      <c r="E3131" s="164">
        <v>14</v>
      </c>
      <c r="F3131" s="165">
        <v>38</v>
      </c>
      <c r="G3131" s="165">
        <v>18</v>
      </c>
      <c r="H3131" s="165">
        <v>20</v>
      </c>
      <c r="I3131" s="162"/>
    </row>
    <row r="3132" spans="2:9" s="158" customFormat="1" ht="10.5" customHeight="1">
      <c r="B3132" s="163"/>
      <c r="C3132" s="181" t="s">
        <v>3221</v>
      </c>
      <c r="D3132" s="181"/>
      <c r="E3132" s="164">
        <v>36</v>
      </c>
      <c r="F3132" s="165">
        <v>92</v>
      </c>
      <c r="G3132" s="165">
        <v>46</v>
      </c>
      <c r="H3132" s="165">
        <v>46</v>
      </c>
      <c r="I3132" s="162"/>
    </row>
    <row r="3133" spans="2:9" s="158" customFormat="1" ht="10.5" customHeight="1">
      <c r="B3133" s="163"/>
      <c r="C3133" s="181" t="s">
        <v>3222</v>
      </c>
      <c r="D3133" s="181"/>
      <c r="E3133" s="164">
        <v>9</v>
      </c>
      <c r="F3133" s="165">
        <v>24</v>
      </c>
      <c r="G3133" s="165">
        <v>11</v>
      </c>
      <c r="H3133" s="165">
        <v>13</v>
      </c>
      <c r="I3133" s="162"/>
    </row>
    <row r="3134" spans="2:9" s="158" customFormat="1" ht="10.5" customHeight="1">
      <c r="B3134" s="163"/>
      <c r="C3134" s="181" t="s">
        <v>3223</v>
      </c>
      <c r="D3134" s="181"/>
      <c r="E3134" s="164"/>
      <c r="F3134" s="165"/>
      <c r="G3134" s="165"/>
      <c r="H3134" s="165"/>
      <c r="I3134" s="162"/>
    </row>
    <row r="3135" spans="2:9" s="158" customFormat="1" ht="10.5" customHeight="1">
      <c r="B3135" s="163"/>
      <c r="C3135" s="181"/>
      <c r="D3135" s="181"/>
      <c r="E3135" s="166"/>
      <c r="F3135" s="167"/>
      <c r="G3135" s="167"/>
      <c r="H3135" s="167"/>
      <c r="I3135" s="162"/>
    </row>
    <row r="3136" spans="2:9" s="158" customFormat="1" ht="10.5" customHeight="1">
      <c r="B3136" s="163"/>
      <c r="C3136" s="181" t="s">
        <v>3224</v>
      </c>
      <c r="D3136" s="181"/>
      <c r="E3136" s="166">
        <f>SUM(E3137:E3171)</f>
        <v>1071</v>
      </c>
      <c r="F3136" s="167">
        <f>SUM(F3137:F3171)</f>
        <v>2225</v>
      </c>
      <c r="G3136" s="167">
        <f>SUM(G3137:G3171)</f>
        <v>1093</v>
      </c>
      <c r="H3136" s="167">
        <f>SUM(H3137:H3171)</f>
        <v>1132</v>
      </c>
      <c r="I3136" s="162"/>
    </row>
    <row r="3137" spans="2:9" s="158" customFormat="1" ht="10.5" customHeight="1">
      <c r="B3137" s="163"/>
      <c r="C3137" s="181" t="s">
        <v>3225</v>
      </c>
      <c r="D3137" s="181"/>
      <c r="E3137" s="164">
        <v>41</v>
      </c>
      <c r="F3137" s="165">
        <v>90</v>
      </c>
      <c r="G3137" s="165">
        <v>49</v>
      </c>
      <c r="H3137" s="165">
        <v>41</v>
      </c>
      <c r="I3137" s="162"/>
    </row>
    <row r="3138" spans="2:9" s="158" customFormat="1" ht="10.5" customHeight="1">
      <c r="B3138" s="163"/>
      <c r="C3138" s="181" t="s">
        <v>3226</v>
      </c>
      <c r="D3138" s="181"/>
      <c r="E3138" s="164">
        <v>43</v>
      </c>
      <c r="F3138" s="165">
        <v>78</v>
      </c>
      <c r="G3138" s="165">
        <v>37</v>
      </c>
      <c r="H3138" s="165">
        <v>41</v>
      </c>
      <c r="I3138" s="162"/>
    </row>
    <row r="3139" spans="2:9" s="158" customFormat="1" ht="10.5" customHeight="1">
      <c r="B3139" s="163"/>
      <c r="C3139" s="181" t="s">
        <v>3227</v>
      </c>
      <c r="D3139" s="181"/>
      <c r="E3139" s="164">
        <v>10</v>
      </c>
      <c r="F3139" s="165">
        <v>18</v>
      </c>
      <c r="G3139" s="165">
        <v>7</v>
      </c>
      <c r="H3139" s="165">
        <v>11</v>
      </c>
      <c r="I3139" s="162"/>
    </row>
    <row r="3140" spans="2:9" s="158" customFormat="1" ht="10.5" customHeight="1">
      <c r="B3140" s="163"/>
      <c r="C3140" s="181" t="s">
        <v>3228</v>
      </c>
      <c r="D3140" s="181"/>
      <c r="E3140" s="164">
        <v>13</v>
      </c>
      <c r="F3140" s="165">
        <v>24</v>
      </c>
      <c r="G3140" s="165">
        <v>11</v>
      </c>
      <c r="H3140" s="165">
        <v>13</v>
      </c>
      <c r="I3140" s="162"/>
    </row>
    <row r="3141" spans="2:9" s="158" customFormat="1" ht="10.5" customHeight="1">
      <c r="B3141" s="163"/>
      <c r="C3141" s="181" t="s">
        <v>3229</v>
      </c>
      <c r="D3141" s="181"/>
      <c r="E3141" s="164">
        <v>16</v>
      </c>
      <c r="F3141" s="165">
        <v>26</v>
      </c>
      <c r="G3141" s="165">
        <v>14</v>
      </c>
      <c r="H3141" s="165">
        <v>12</v>
      </c>
      <c r="I3141" s="162"/>
    </row>
    <row r="3142" spans="2:9" s="158" customFormat="1" ht="10.5" customHeight="1">
      <c r="B3142" s="163"/>
      <c r="C3142" s="181" t="s">
        <v>3230</v>
      </c>
      <c r="D3142" s="181"/>
      <c r="E3142" s="164">
        <v>71</v>
      </c>
      <c r="F3142" s="165">
        <v>138</v>
      </c>
      <c r="G3142" s="165">
        <v>71</v>
      </c>
      <c r="H3142" s="165">
        <v>67</v>
      </c>
      <c r="I3142" s="162"/>
    </row>
    <row r="3143" spans="2:9" s="158" customFormat="1" ht="10.5" customHeight="1">
      <c r="B3143" s="163"/>
      <c r="C3143" s="181" t="s">
        <v>3231</v>
      </c>
      <c r="D3143" s="181"/>
      <c r="E3143" s="164"/>
      <c r="F3143" s="165"/>
      <c r="G3143" s="165"/>
      <c r="H3143" s="165"/>
      <c r="I3143" s="162"/>
    </row>
    <row r="3144" spans="2:9" s="158" customFormat="1" ht="10.5" customHeight="1">
      <c r="B3144" s="163"/>
      <c r="C3144" s="181" t="s">
        <v>3232</v>
      </c>
      <c r="D3144" s="181"/>
      <c r="E3144" s="164">
        <v>94</v>
      </c>
      <c r="F3144" s="165">
        <v>185</v>
      </c>
      <c r="G3144" s="165">
        <v>98</v>
      </c>
      <c r="H3144" s="165">
        <v>87</v>
      </c>
      <c r="I3144" s="162"/>
    </row>
    <row r="3145" spans="2:9" s="158" customFormat="1" ht="10.5" customHeight="1">
      <c r="B3145" s="163"/>
      <c r="C3145" s="181" t="s">
        <v>3233</v>
      </c>
      <c r="D3145" s="181"/>
      <c r="E3145" s="164">
        <v>28</v>
      </c>
      <c r="F3145" s="165">
        <v>65</v>
      </c>
      <c r="G3145" s="165">
        <v>33</v>
      </c>
      <c r="H3145" s="165">
        <v>32</v>
      </c>
      <c r="I3145" s="162"/>
    </row>
    <row r="3146" spans="2:9" s="158" customFormat="1" ht="10.5" customHeight="1">
      <c r="B3146" s="163"/>
      <c r="C3146" s="181" t="s">
        <v>3234</v>
      </c>
      <c r="D3146" s="181"/>
      <c r="E3146" s="164">
        <v>13</v>
      </c>
      <c r="F3146" s="165">
        <v>29</v>
      </c>
      <c r="G3146" s="165">
        <v>11</v>
      </c>
      <c r="H3146" s="165">
        <v>18</v>
      </c>
      <c r="I3146" s="162"/>
    </row>
    <row r="3147" spans="2:9" s="158" customFormat="1" ht="10.5" customHeight="1">
      <c r="B3147" s="163"/>
      <c r="C3147" s="181" t="s">
        <v>3235</v>
      </c>
      <c r="D3147" s="181"/>
      <c r="E3147" s="164">
        <v>10</v>
      </c>
      <c r="F3147" s="165">
        <v>28</v>
      </c>
      <c r="G3147" s="165">
        <v>18</v>
      </c>
      <c r="H3147" s="165">
        <v>10</v>
      </c>
      <c r="I3147" s="162"/>
    </row>
    <row r="3148" spans="2:9" s="158" customFormat="1" ht="10.5" customHeight="1">
      <c r="B3148" s="163"/>
      <c r="C3148" s="181" t="s">
        <v>3236</v>
      </c>
      <c r="D3148" s="181"/>
      <c r="E3148" s="164">
        <v>18</v>
      </c>
      <c r="F3148" s="165">
        <v>53</v>
      </c>
      <c r="G3148" s="165">
        <v>26</v>
      </c>
      <c r="H3148" s="165">
        <v>27</v>
      </c>
      <c r="I3148" s="162"/>
    </row>
    <row r="3149" spans="2:9" s="158" customFormat="1" ht="10.5" customHeight="1">
      <c r="B3149" s="163"/>
      <c r="C3149" s="181" t="s">
        <v>3237</v>
      </c>
      <c r="D3149" s="181"/>
      <c r="E3149" s="164">
        <v>7</v>
      </c>
      <c r="F3149" s="165">
        <v>16</v>
      </c>
      <c r="G3149" s="165">
        <v>9</v>
      </c>
      <c r="H3149" s="165">
        <v>7</v>
      </c>
      <c r="I3149" s="162"/>
    </row>
    <row r="3150" spans="2:9" s="158" customFormat="1" ht="10.5" customHeight="1">
      <c r="B3150" s="163"/>
      <c r="C3150" s="181" t="s">
        <v>3238</v>
      </c>
      <c r="D3150" s="181"/>
      <c r="E3150" s="164">
        <v>13</v>
      </c>
      <c r="F3150" s="165">
        <v>36</v>
      </c>
      <c r="G3150" s="165">
        <v>17</v>
      </c>
      <c r="H3150" s="165">
        <v>19</v>
      </c>
      <c r="I3150" s="162"/>
    </row>
    <row r="3151" spans="2:9" s="158" customFormat="1" ht="10.5" customHeight="1">
      <c r="B3151" s="163"/>
      <c r="C3151" s="181" t="s">
        <v>3239</v>
      </c>
      <c r="D3151" s="181"/>
      <c r="E3151" s="164"/>
      <c r="F3151" s="165"/>
      <c r="G3151" s="165"/>
      <c r="H3151" s="165"/>
      <c r="I3151" s="162"/>
    </row>
    <row r="3152" spans="2:9" s="158" customFormat="1" ht="10.5" customHeight="1">
      <c r="B3152" s="163"/>
      <c r="C3152" s="181" t="s">
        <v>3240</v>
      </c>
      <c r="D3152" s="181"/>
      <c r="E3152" s="164">
        <v>5</v>
      </c>
      <c r="F3152" s="165">
        <v>21</v>
      </c>
      <c r="G3152" s="165">
        <v>11</v>
      </c>
      <c r="H3152" s="165">
        <v>10</v>
      </c>
      <c r="I3152" s="162"/>
    </row>
    <row r="3153" spans="2:9" s="158" customFormat="1" ht="10.5" customHeight="1">
      <c r="B3153" s="163"/>
      <c r="C3153" s="181" t="s">
        <v>3241</v>
      </c>
      <c r="D3153" s="181"/>
      <c r="E3153" s="164"/>
      <c r="F3153" s="165"/>
      <c r="G3153" s="165"/>
      <c r="H3153" s="165"/>
      <c r="I3153" s="162"/>
    </row>
    <row r="3154" spans="2:9" s="158" customFormat="1" ht="10.5" customHeight="1">
      <c r="B3154" s="163"/>
      <c r="C3154" s="181" t="s">
        <v>3242</v>
      </c>
      <c r="D3154" s="181"/>
      <c r="E3154" s="164">
        <v>13</v>
      </c>
      <c r="F3154" s="165">
        <v>30</v>
      </c>
      <c r="G3154" s="165">
        <v>20</v>
      </c>
      <c r="H3154" s="165">
        <v>10</v>
      </c>
      <c r="I3154" s="162"/>
    </row>
    <row r="3155" spans="2:9" s="158" customFormat="1" ht="10.5" customHeight="1">
      <c r="B3155" s="163"/>
      <c r="C3155" s="181" t="s">
        <v>3243</v>
      </c>
      <c r="D3155" s="181"/>
      <c r="E3155" s="164">
        <v>45</v>
      </c>
      <c r="F3155" s="165">
        <v>86</v>
      </c>
      <c r="G3155" s="165">
        <v>47</v>
      </c>
      <c r="H3155" s="165">
        <v>39</v>
      </c>
      <c r="I3155" s="162"/>
    </row>
    <row r="3156" spans="2:9" s="158" customFormat="1" ht="10.5" customHeight="1">
      <c r="B3156" s="163"/>
      <c r="C3156" s="181" t="s">
        <v>3244</v>
      </c>
      <c r="D3156" s="181"/>
      <c r="E3156" s="164">
        <v>37</v>
      </c>
      <c r="F3156" s="165">
        <v>91</v>
      </c>
      <c r="G3156" s="165">
        <v>41</v>
      </c>
      <c r="H3156" s="165">
        <v>50</v>
      </c>
      <c r="I3156" s="162"/>
    </row>
    <row r="3157" spans="2:9" s="158" customFormat="1" ht="10.5" customHeight="1">
      <c r="B3157" s="163"/>
      <c r="C3157" s="181" t="s">
        <v>3245</v>
      </c>
      <c r="D3157" s="181"/>
      <c r="E3157" s="164">
        <v>7</v>
      </c>
      <c r="F3157" s="165">
        <v>22</v>
      </c>
      <c r="G3157" s="165">
        <v>10</v>
      </c>
      <c r="H3157" s="165">
        <v>12</v>
      </c>
      <c r="I3157" s="162"/>
    </row>
    <row r="3158" spans="2:9" s="158" customFormat="1" ht="10.5" customHeight="1">
      <c r="B3158" s="163"/>
      <c r="C3158" s="181" t="s">
        <v>3246</v>
      </c>
      <c r="D3158" s="181"/>
      <c r="E3158" s="164">
        <v>18</v>
      </c>
      <c r="F3158" s="165">
        <v>38</v>
      </c>
      <c r="G3158" s="165">
        <v>20</v>
      </c>
      <c r="H3158" s="165">
        <v>18</v>
      </c>
      <c r="I3158" s="162"/>
    </row>
    <row r="3159" spans="2:9" s="158" customFormat="1" ht="10.5" customHeight="1">
      <c r="B3159" s="163"/>
      <c r="C3159" s="181" t="s">
        <v>3247</v>
      </c>
      <c r="D3159" s="181"/>
      <c r="E3159" s="164">
        <v>126</v>
      </c>
      <c r="F3159" s="165">
        <v>289</v>
      </c>
      <c r="G3159" s="165">
        <v>151</v>
      </c>
      <c r="H3159" s="165">
        <v>138</v>
      </c>
      <c r="I3159" s="162"/>
    </row>
    <row r="3160" spans="2:9" s="158" customFormat="1" ht="10.5" customHeight="1">
      <c r="B3160" s="163"/>
      <c r="C3160" s="181" t="s">
        <v>3248</v>
      </c>
      <c r="D3160" s="181"/>
      <c r="E3160" s="164">
        <v>10</v>
      </c>
      <c r="F3160" s="165">
        <v>23</v>
      </c>
      <c r="G3160" s="165">
        <v>12</v>
      </c>
      <c r="H3160" s="165">
        <v>11</v>
      </c>
      <c r="I3160" s="162"/>
    </row>
    <row r="3161" spans="2:9" s="158" customFormat="1" ht="10.5" customHeight="1">
      <c r="B3161" s="163"/>
      <c r="C3161" s="181" t="s">
        <v>3249</v>
      </c>
      <c r="D3161" s="181"/>
      <c r="E3161" s="164">
        <v>166</v>
      </c>
      <c r="F3161" s="165">
        <v>244</v>
      </c>
      <c r="G3161" s="165">
        <v>104</v>
      </c>
      <c r="H3161" s="165">
        <v>140</v>
      </c>
      <c r="I3161" s="162"/>
    </row>
    <row r="3162" spans="2:9" s="158" customFormat="1" ht="10.5" customHeight="1">
      <c r="B3162" s="163"/>
      <c r="C3162" s="181" t="s">
        <v>3250</v>
      </c>
      <c r="D3162" s="181"/>
      <c r="E3162" s="164">
        <v>70</v>
      </c>
      <c r="F3162" s="165">
        <v>149</v>
      </c>
      <c r="G3162" s="165">
        <v>60</v>
      </c>
      <c r="H3162" s="165">
        <v>89</v>
      </c>
      <c r="I3162" s="162"/>
    </row>
    <row r="3163" spans="2:9" s="158" customFormat="1" ht="10.5" customHeight="1">
      <c r="B3163" s="163"/>
      <c r="C3163" s="181" t="s">
        <v>3251</v>
      </c>
      <c r="D3163" s="181"/>
      <c r="E3163" s="164">
        <v>83</v>
      </c>
      <c r="F3163" s="165">
        <v>147</v>
      </c>
      <c r="G3163" s="165">
        <v>71</v>
      </c>
      <c r="H3163" s="165">
        <v>76</v>
      </c>
      <c r="I3163" s="162"/>
    </row>
    <row r="3164" spans="2:9" s="158" customFormat="1" ht="10.5" customHeight="1">
      <c r="B3164" s="163"/>
      <c r="C3164" s="181" t="s">
        <v>3252</v>
      </c>
      <c r="D3164" s="181"/>
      <c r="E3164" s="164">
        <v>49</v>
      </c>
      <c r="F3164" s="165">
        <v>138</v>
      </c>
      <c r="G3164" s="165">
        <v>63</v>
      </c>
      <c r="H3164" s="165">
        <v>75</v>
      </c>
      <c r="I3164" s="162"/>
    </row>
    <row r="3165" spans="2:9" s="158" customFormat="1" ht="10.5" customHeight="1">
      <c r="B3165" s="163"/>
      <c r="C3165" s="181" t="s">
        <v>3253</v>
      </c>
      <c r="D3165" s="181"/>
      <c r="E3165" s="164"/>
      <c r="F3165" s="165"/>
      <c r="G3165" s="165"/>
      <c r="H3165" s="165"/>
      <c r="I3165" s="162"/>
    </row>
    <row r="3166" spans="2:9" s="158" customFormat="1" ht="10.5" customHeight="1">
      <c r="B3166" s="163"/>
      <c r="C3166" s="181" t="s">
        <v>3254</v>
      </c>
      <c r="D3166" s="181"/>
      <c r="E3166" s="164">
        <v>11</v>
      </c>
      <c r="F3166" s="165">
        <v>26</v>
      </c>
      <c r="G3166" s="165">
        <v>9</v>
      </c>
      <c r="H3166" s="165">
        <v>17</v>
      </c>
      <c r="I3166" s="162"/>
    </row>
    <row r="3167" spans="2:9" s="158" customFormat="1" ht="10.5" customHeight="1">
      <c r="B3167" s="163"/>
      <c r="C3167" s="181" t="s">
        <v>3255</v>
      </c>
      <c r="D3167" s="181"/>
      <c r="E3167" s="164">
        <v>18</v>
      </c>
      <c r="F3167" s="165">
        <v>45</v>
      </c>
      <c r="G3167" s="165">
        <v>21</v>
      </c>
      <c r="H3167" s="165">
        <v>24</v>
      </c>
      <c r="I3167" s="162"/>
    </row>
    <row r="3168" spans="2:9" s="158" customFormat="1" ht="10.5" customHeight="1">
      <c r="B3168" s="163"/>
      <c r="C3168" s="181" t="s">
        <v>3256</v>
      </c>
      <c r="D3168" s="181"/>
      <c r="E3168" s="164">
        <v>8</v>
      </c>
      <c r="F3168" s="165">
        <v>17</v>
      </c>
      <c r="G3168" s="165">
        <v>9</v>
      </c>
      <c r="H3168" s="165">
        <v>8</v>
      </c>
      <c r="I3168" s="162"/>
    </row>
    <row r="3169" spans="2:9" s="158" customFormat="1" ht="10.5" customHeight="1">
      <c r="B3169" s="163"/>
      <c r="C3169" s="181" t="s">
        <v>3257</v>
      </c>
      <c r="D3169" s="181"/>
      <c r="E3169" s="164"/>
      <c r="F3169" s="165"/>
      <c r="G3169" s="165"/>
      <c r="H3169" s="165"/>
      <c r="I3169" s="162"/>
    </row>
    <row r="3170" spans="2:9" s="158" customFormat="1" ht="10.5" customHeight="1">
      <c r="B3170" s="163"/>
      <c r="C3170" s="181" t="s">
        <v>3258</v>
      </c>
      <c r="D3170" s="181"/>
      <c r="E3170" s="164">
        <v>13</v>
      </c>
      <c r="F3170" s="165">
        <v>36</v>
      </c>
      <c r="G3170" s="165">
        <v>20</v>
      </c>
      <c r="H3170" s="165">
        <v>16</v>
      </c>
      <c r="I3170" s="162"/>
    </row>
    <row r="3171" spans="2:9" s="158" customFormat="1" ht="10.5" customHeight="1">
      <c r="B3171" s="163"/>
      <c r="C3171" s="181" t="s">
        <v>3259</v>
      </c>
      <c r="D3171" s="181"/>
      <c r="E3171" s="164">
        <v>15</v>
      </c>
      <c r="F3171" s="165">
        <v>37</v>
      </c>
      <c r="G3171" s="165">
        <v>23</v>
      </c>
      <c r="H3171" s="165">
        <v>14</v>
      </c>
      <c r="I3171" s="162"/>
    </row>
    <row r="3172" spans="2:9" s="158" customFormat="1" ht="10.5" customHeight="1">
      <c r="B3172" s="163"/>
      <c r="C3172" s="181"/>
      <c r="D3172" s="181"/>
      <c r="E3172" s="166"/>
      <c r="F3172" s="167"/>
      <c r="G3172" s="167"/>
      <c r="H3172" s="167"/>
      <c r="I3172" s="162"/>
    </row>
    <row r="3173" spans="2:9" s="158" customFormat="1" ht="10.5" customHeight="1">
      <c r="B3173" s="163"/>
      <c r="C3173" s="181" t="s">
        <v>3260</v>
      </c>
      <c r="D3173" s="181"/>
      <c r="E3173" s="166">
        <f>SUM(E3174:E3207)</f>
        <v>1004</v>
      </c>
      <c r="F3173" s="167">
        <f>SUM(F3174:F3207)</f>
        <v>2437</v>
      </c>
      <c r="G3173" s="167">
        <f>SUM(G3174:G3207)</f>
        <v>1182</v>
      </c>
      <c r="H3173" s="167">
        <f>SUM(H3174:H3207)</f>
        <v>1255</v>
      </c>
      <c r="I3173" s="162"/>
    </row>
    <row r="3174" spans="2:9" s="158" customFormat="1" ht="10.5" customHeight="1">
      <c r="B3174" s="163"/>
      <c r="C3174" s="181" t="s">
        <v>3261</v>
      </c>
      <c r="D3174" s="181"/>
      <c r="E3174" s="164">
        <v>43</v>
      </c>
      <c r="F3174" s="165">
        <v>168</v>
      </c>
      <c r="G3174" s="165">
        <v>67</v>
      </c>
      <c r="H3174" s="165">
        <v>101</v>
      </c>
      <c r="I3174" s="162"/>
    </row>
    <row r="3175" spans="2:9" s="158" customFormat="1" ht="10.5" customHeight="1">
      <c r="B3175" s="163"/>
      <c r="C3175" s="181" t="s">
        <v>3262</v>
      </c>
      <c r="D3175" s="181"/>
      <c r="E3175" s="164">
        <v>26</v>
      </c>
      <c r="F3175" s="165">
        <v>53</v>
      </c>
      <c r="G3175" s="165">
        <v>28</v>
      </c>
      <c r="H3175" s="165">
        <v>25</v>
      </c>
      <c r="I3175" s="162"/>
    </row>
    <row r="3176" spans="2:9" s="158" customFormat="1" ht="10.5" customHeight="1">
      <c r="B3176" s="163"/>
      <c r="C3176" s="181" t="s">
        <v>3263</v>
      </c>
      <c r="D3176" s="181"/>
      <c r="E3176" s="164">
        <v>12</v>
      </c>
      <c r="F3176" s="165">
        <v>35</v>
      </c>
      <c r="G3176" s="165">
        <v>17</v>
      </c>
      <c r="H3176" s="165">
        <v>18</v>
      </c>
      <c r="I3176" s="162"/>
    </row>
    <row r="3177" spans="2:9" s="158" customFormat="1" ht="10.5" customHeight="1">
      <c r="B3177" s="163"/>
      <c r="C3177" s="181" t="s">
        <v>3264</v>
      </c>
      <c r="D3177" s="181"/>
      <c r="E3177" s="164"/>
      <c r="F3177" s="165"/>
      <c r="G3177" s="165"/>
      <c r="H3177" s="165"/>
      <c r="I3177" s="162"/>
    </row>
    <row r="3178" spans="2:9" s="158" customFormat="1" ht="10.5" customHeight="1">
      <c r="B3178" s="163"/>
      <c r="C3178" s="181" t="s">
        <v>3265</v>
      </c>
      <c r="D3178" s="181"/>
      <c r="E3178" s="164">
        <v>10</v>
      </c>
      <c r="F3178" s="165">
        <v>25</v>
      </c>
      <c r="G3178" s="165">
        <v>13</v>
      </c>
      <c r="H3178" s="165">
        <v>12</v>
      </c>
      <c r="I3178" s="162"/>
    </row>
    <row r="3179" spans="2:9" s="158" customFormat="1" ht="10.5" customHeight="1">
      <c r="B3179" s="163"/>
      <c r="C3179" s="181" t="s">
        <v>3266</v>
      </c>
      <c r="D3179" s="181"/>
      <c r="E3179" s="164">
        <v>4</v>
      </c>
      <c r="F3179" s="165">
        <v>7</v>
      </c>
      <c r="G3179" s="165">
        <v>4</v>
      </c>
      <c r="H3179" s="165">
        <v>3</v>
      </c>
      <c r="I3179" s="162"/>
    </row>
    <row r="3180" spans="2:9" s="158" customFormat="1" ht="10.5" customHeight="1">
      <c r="B3180" s="163"/>
      <c r="C3180" s="181" t="s">
        <v>3267</v>
      </c>
      <c r="D3180" s="181"/>
      <c r="E3180" s="164">
        <v>10</v>
      </c>
      <c r="F3180" s="165">
        <v>29</v>
      </c>
      <c r="G3180" s="165">
        <v>12</v>
      </c>
      <c r="H3180" s="165">
        <v>17</v>
      </c>
      <c r="I3180" s="162"/>
    </row>
    <row r="3181" spans="2:9" s="158" customFormat="1" ht="10.5" customHeight="1">
      <c r="B3181" s="163"/>
      <c r="C3181" s="181" t="s">
        <v>3268</v>
      </c>
      <c r="D3181" s="181"/>
      <c r="E3181" s="164">
        <v>5</v>
      </c>
      <c r="F3181" s="165">
        <v>17</v>
      </c>
      <c r="G3181" s="165">
        <v>10</v>
      </c>
      <c r="H3181" s="165">
        <v>7</v>
      </c>
      <c r="I3181" s="162"/>
    </row>
    <row r="3182" spans="2:9" s="158" customFormat="1" ht="10.5" customHeight="1">
      <c r="B3182" s="163"/>
      <c r="C3182" s="181" t="s">
        <v>3269</v>
      </c>
      <c r="D3182" s="181"/>
      <c r="E3182" s="164">
        <v>46</v>
      </c>
      <c r="F3182" s="165">
        <v>84</v>
      </c>
      <c r="G3182" s="165">
        <v>39</v>
      </c>
      <c r="H3182" s="165">
        <v>45</v>
      </c>
      <c r="I3182" s="162"/>
    </row>
    <row r="3183" spans="2:9" s="158" customFormat="1" ht="10.5" customHeight="1">
      <c r="B3183" s="163"/>
      <c r="C3183" s="181" t="s">
        <v>3270</v>
      </c>
      <c r="D3183" s="181"/>
      <c r="E3183" s="164"/>
      <c r="F3183" s="165"/>
      <c r="G3183" s="165"/>
      <c r="H3183" s="165"/>
      <c r="I3183" s="162"/>
    </row>
    <row r="3184" spans="2:9" s="158" customFormat="1" ht="10.5" customHeight="1">
      <c r="B3184" s="163"/>
      <c r="C3184" s="181" t="s">
        <v>3271</v>
      </c>
      <c r="D3184" s="181"/>
      <c r="E3184" s="164">
        <v>3</v>
      </c>
      <c r="F3184" s="165">
        <v>4</v>
      </c>
      <c r="G3184" s="165">
        <v>3</v>
      </c>
      <c r="H3184" s="165">
        <v>1</v>
      </c>
      <c r="I3184" s="162"/>
    </row>
    <row r="3185" spans="2:9" s="158" customFormat="1" ht="10.5" customHeight="1">
      <c r="B3185" s="163"/>
      <c r="C3185" s="181" t="s">
        <v>3272</v>
      </c>
      <c r="D3185" s="181"/>
      <c r="E3185" s="164">
        <v>3</v>
      </c>
      <c r="F3185" s="165">
        <v>3</v>
      </c>
      <c r="G3185" s="165">
        <v>2</v>
      </c>
      <c r="H3185" s="165">
        <v>1</v>
      </c>
      <c r="I3185" s="162"/>
    </row>
    <row r="3186" spans="2:9" s="158" customFormat="1" ht="10.5" customHeight="1">
      <c r="B3186" s="163"/>
      <c r="C3186" s="181" t="s">
        <v>3273</v>
      </c>
      <c r="D3186" s="181"/>
      <c r="E3186" s="164">
        <v>63</v>
      </c>
      <c r="F3186" s="165">
        <v>155</v>
      </c>
      <c r="G3186" s="165">
        <v>80</v>
      </c>
      <c r="H3186" s="165">
        <v>75</v>
      </c>
      <c r="I3186" s="162"/>
    </row>
    <row r="3187" spans="2:9" s="158" customFormat="1" ht="10.5" customHeight="1">
      <c r="B3187" s="163"/>
      <c r="C3187" s="181" t="s">
        <v>3274</v>
      </c>
      <c r="D3187" s="181"/>
      <c r="E3187" s="164">
        <v>203</v>
      </c>
      <c r="F3187" s="165">
        <v>485</v>
      </c>
      <c r="G3187" s="165">
        <v>251</v>
      </c>
      <c r="H3187" s="165">
        <v>234</v>
      </c>
      <c r="I3187" s="162"/>
    </row>
    <row r="3188" spans="2:9" s="158" customFormat="1" ht="10.5" customHeight="1">
      <c r="B3188" s="163"/>
      <c r="C3188" s="181" t="s">
        <v>3275</v>
      </c>
      <c r="D3188" s="181"/>
      <c r="E3188" s="164">
        <v>49</v>
      </c>
      <c r="F3188" s="165">
        <v>111</v>
      </c>
      <c r="G3188" s="165">
        <v>51</v>
      </c>
      <c r="H3188" s="165">
        <v>60</v>
      </c>
      <c r="I3188" s="162"/>
    </row>
    <row r="3189" spans="2:9" s="158" customFormat="1" ht="10.5" customHeight="1">
      <c r="B3189" s="163"/>
      <c r="C3189" s="181" t="s">
        <v>3276</v>
      </c>
      <c r="D3189" s="181"/>
      <c r="E3189" s="164">
        <v>25</v>
      </c>
      <c r="F3189" s="165">
        <v>38</v>
      </c>
      <c r="G3189" s="165">
        <v>24</v>
      </c>
      <c r="H3189" s="165">
        <v>14</v>
      </c>
      <c r="I3189" s="162"/>
    </row>
    <row r="3190" spans="2:9" s="158" customFormat="1" ht="10.5" customHeight="1">
      <c r="B3190" s="163"/>
      <c r="C3190" s="181" t="s">
        <v>3277</v>
      </c>
      <c r="D3190" s="181"/>
      <c r="E3190" s="164"/>
      <c r="F3190" s="165"/>
      <c r="G3190" s="165"/>
      <c r="H3190" s="165"/>
      <c r="I3190" s="162"/>
    </row>
    <row r="3191" spans="2:9" s="158" customFormat="1" ht="10.5" customHeight="1">
      <c r="B3191" s="163"/>
      <c r="C3191" s="181" t="s">
        <v>3278</v>
      </c>
      <c r="D3191" s="181"/>
      <c r="E3191" s="164">
        <v>18</v>
      </c>
      <c r="F3191" s="165">
        <v>43</v>
      </c>
      <c r="G3191" s="165">
        <v>23</v>
      </c>
      <c r="H3191" s="165">
        <v>20</v>
      </c>
      <c r="I3191" s="162"/>
    </row>
    <row r="3192" spans="2:9" s="158" customFormat="1" ht="10.5" customHeight="1">
      <c r="B3192" s="163"/>
      <c r="C3192" s="181" t="s">
        <v>3279</v>
      </c>
      <c r="D3192" s="181"/>
      <c r="E3192" s="164">
        <v>7</v>
      </c>
      <c r="F3192" s="165">
        <v>19</v>
      </c>
      <c r="G3192" s="165">
        <v>8</v>
      </c>
      <c r="H3192" s="165">
        <v>11</v>
      </c>
      <c r="I3192" s="162"/>
    </row>
    <row r="3193" spans="2:9" s="158" customFormat="1" ht="10.5" customHeight="1">
      <c r="B3193" s="163"/>
      <c r="C3193" s="181" t="s">
        <v>3280</v>
      </c>
      <c r="D3193" s="181"/>
      <c r="E3193" s="164">
        <v>37</v>
      </c>
      <c r="F3193" s="165">
        <v>83</v>
      </c>
      <c r="G3193" s="165">
        <v>40</v>
      </c>
      <c r="H3193" s="165">
        <v>43</v>
      </c>
      <c r="I3193" s="162"/>
    </row>
    <row r="3194" spans="2:9" s="158" customFormat="1" ht="10.5" customHeight="1">
      <c r="B3194" s="163"/>
      <c r="C3194" s="181" t="s">
        <v>3281</v>
      </c>
      <c r="D3194" s="181"/>
      <c r="E3194" s="164">
        <v>15</v>
      </c>
      <c r="F3194" s="165">
        <v>43</v>
      </c>
      <c r="G3194" s="165">
        <v>19</v>
      </c>
      <c r="H3194" s="165">
        <v>24</v>
      </c>
      <c r="I3194" s="162"/>
    </row>
    <row r="3195" spans="2:9" s="158" customFormat="1" ht="10.5" customHeight="1">
      <c r="B3195" s="163"/>
      <c r="C3195" s="181" t="s">
        <v>3282</v>
      </c>
      <c r="D3195" s="181"/>
      <c r="E3195" s="164">
        <v>27</v>
      </c>
      <c r="F3195" s="165">
        <v>64</v>
      </c>
      <c r="G3195" s="165">
        <v>36</v>
      </c>
      <c r="H3195" s="165">
        <v>28</v>
      </c>
      <c r="I3195" s="162"/>
    </row>
    <row r="3196" spans="2:9" s="158" customFormat="1" ht="10.5" customHeight="1">
      <c r="B3196" s="163"/>
      <c r="C3196" s="181" t="s">
        <v>3283</v>
      </c>
      <c r="D3196" s="181"/>
      <c r="E3196" s="164">
        <v>41</v>
      </c>
      <c r="F3196" s="165">
        <v>110</v>
      </c>
      <c r="G3196" s="165">
        <v>55</v>
      </c>
      <c r="H3196" s="165">
        <v>55</v>
      </c>
      <c r="I3196" s="162"/>
    </row>
    <row r="3197" spans="2:9" s="158" customFormat="1" ht="10.5" customHeight="1">
      <c r="B3197" s="163"/>
      <c r="C3197" s="181" t="s">
        <v>3284</v>
      </c>
      <c r="D3197" s="181"/>
      <c r="E3197" s="164">
        <v>31</v>
      </c>
      <c r="F3197" s="165">
        <v>55</v>
      </c>
      <c r="G3197" s="165">
        <v>23</v>
      </c>
      <c r="H3197" s="165">
        <v>32</v>
      </c>
      <c r="I3197" s="162"/>
    </row>
    <row r="3198" spans="2:9" s="158" customFormat="1" ht="10.5" customHeight="1">
      <c r="B3198" s="163"/>
      <c r="C3198" s="181" t="s">
        <v>3285</v>
      </c>
      <c r="D3198" s="181"/>
      <c r="E3198" s="164">
        <v>52</v>
      </c>
      <c r="F3198" s="165">
        <v>122</v>
      </c>
      <c r="G3198" s="165">
        <v>63</v>
      </c>
      <c r="H3198" s="165">
        <v>59</v>
      </c>
      <c r="I3198" s="162"/>
    </row>
    <row r="3199" spans="2:9" s="158" customFormat="1" ht="10.5" customHeight="1">
      <c r="B3199" s="163"/>
      <c r="C3199" s="181" t="s">
        <v>3286</v>
      </c>
      <c r="D3199" s="181"/>
      <c r="E3199" s="164">
        <v>57</v>
      </c>
      <c r="F3199" s="165">
        <v>159</v>
      </c>
      <c r="G3199" s="165">
        <v>75</v>
      </c>
      <c r="H3199" s="165">
        <v>84</v>
      </c>
      <c r="I3199" s="162"/>
    </row>
    <row r="3200" spans="2:9" s="158" customFormat="1" ht="10.5" customHeight="1">
      <c r="B3200" s="169"/>
      <c r="C3200" s="182" t="s">
        <v>3287</v>
      </c>
      <c r="D3200" s="182"/>
      <c r="E3200" s="170">
        <v>46</v>
      </c>
      <c r="F3200" s="171">
        <v>115</v>
      </c>
      <c r="G3200" s="171">
        <v>55</v>
      </c>
      <c r="H3200" s="171">
        <v>60</v>
      </c>
      <c r="I3200" s="162"/>
    </row>
    <row r="3201" spans="2:9" s="158" customFormat="1" ht="10.5" customHeight="1">
      <c r="B3201" s="163"/>
      <c r="C3201" s="181" t="s">
        <v>3288</v>
      </c>
      <c r="D3201" s="181"/>
      <c r="E3201" s="164">
        <v>4</v>
      </c>
      <c r="F3201" s="165">
        <v>8</v>
      </c>
      <c r="G3201" s="165">
        <v>5</v>
      </c>
      <c r="H3201" s="165">
        <v>3</v>
      </c>
      <c r="I3201" s="162"/>
    </row>
    <row r="3202" spans="2:9" s="158" customFormat="1" ht="10.5" customHeight="1">
      <c r="B3202" s="163"/>
      <c r="C3202" s="181" t="s">
        <v>3289</v>
      </c>
      <c r="D3202" s="181"/>
      <c r="E3202" s="164">
        <v>6</v>
      </c>
      <c r="F3202" s="165">
        <v>14</v>
      </c>
      <c r="G3202" s="165">
        <v>6</v>
      </c>
      <c r="H3202" s="165">
        <v>8</v>
      </c>
      <c r="I3202" s="162"/>
    </row>
    <row r="3203" spans="2:9" s="158" customFormat="1" ht="10.5" customHeight="1">
      <c r="B3203" s="163"/>
      <c r="C3203" s="181" t="s">
        <v>3290</v>
      </c>
      <c r="D3203" s="181"/>
      <c r="E3203" s="164">
        <v>32</v>
      </c>
      <c r="F3203" s="165">
        <v>97</v>
      </c>
      <c r="G3203" s="165">
        <v>39</v>
      </c>
      <c r="H3203" s="165">
        <v>58</v>
      </c>
      <c r="I3203" s="162"/>
    </row>
    <row r="3204" spans="2:9" s="158" customFormat="1" ht="10.5" customHeight="1">
      <c r="B3204" s="163"/>
      <c r="C3204" s="181" t="s">
        <v>3291</v>
      </c>
      <c r="D3204" s="181"/>
      <c r="E3204" s="164">
        <v>23</v>
      </c>
      <c r="F3204" s="165">
        <v>64</v>
      </c>
      <c r="G3204" s="165">
        <v>32</v>
      </c>
      <c r="H3204" s="165">
        <v>32</v>
      </c>
      <c r="I3204" s="162"/>
    </row>
    <row r="3205" spans="2:9" s="158" customFormat="1" ht="10.5" customHeight="1">
      <c r="B3205" s="163"/>
      <c r="C3205" s="181" t="s">
        <v>3292</v>
      </c>
      <c r="D3205" s="181"/>
      <c r="E3205" s="164">
        <v>95</v>
      </c>
      <c r="F3205" s="165">
        <v>197</v>
      </c>
      <c r="G3205" s="165">
        <v>87</v>
      </c>
      <c r="H3205" s="165">
        <v>110</v>
      </c>
      <c r="I3205" s="162"/>
    </row>
    <row r="3206" spans="2:9" s="158" customFormat="1" ht="10.5" customHeight="1">
      <c r="B3206" s="163"/>
      <c r="C3206" s="181" t="s">
        <v>3293</v>
      </c>
      <c r="D3206" s="181"/>
      <c r="E3206" s="164">
        <v>6</v>
      </c>
      <c r="F3206" s="165">
        <v>17</v>
      </c>
      <c r="G3206" s="165">
        <v>9</v>
      </c>
      <c r="H3206" s="165">
        <v>8</v>
      </c>
      <c r="I3206" s="162"/>
    </row>
    <row r="3207" spans="2:9" s="158" customFormat="1" ht="10.5" customHeight="1">
      <c r="B3207" s="163"/>
      <c r="C3207" s="181" t="s">
        <v>3294</v>
      </c>
      <c r="D3207" s="181"/>
      <c r="E3207" s="164">
        <v>5</v>
      </c>
      <c r="F3207" s="165">
        <v>13</v>
      </c>
      <c r="G3207" s="165">
        <v>6</v>
      </c>
      <c r="H3207" s="165">
        <v>7</v>
      </c>
      <c r="I3207" s="162"/>
    </row>
    <row r="3208" spans="2:9" s="158" customFormat="1" ht="10.5" customHeight="1">
      <c r="B3208" s="163"/>
      <c r="C3208" s="181"/>
      <c r="D3208" s="181"/>
      <c r="E3208" s="166"/>
      <c r="F3208" s="167"/>
      <c r="G3208" s="167"/>
      <c r="H3208" s="167"/>
      <c r="I3208" s="162"/>
    </row>
    <row r="3209" spans="2:9" s="158" customFormat="1" ht="10.5" customHeight="1">
      <c r="B3209" s="163"/>
      <c r="C3209" s="181" t="s">
        <v>3295</v>
      </c>
      <c r="D3209" s="181"/>
      <c r="E3209" s="166">
        <f>SUM(E3210:E3224)</f>
        <v>649</v>
      </c>
      <c r="F3209" s="167">
        <f>SUM(F3210:F3224)</f>
        <v>1439</v>
      </c>
      <c r="G3209" s="167">
        <f>SUM(G3210:G3224)</f>
        <v>741</v>
      </c>
      <c r="H3209" s="167">
        <f>SUM(H3210:H3224)</f>
        <v>698</v>
      </c>
      <c r="I3209" s="162"/>
    </row>
    <row r="3210" spans="2:9" s="158" customFormat="1" ht="10.5" customHeight="1">
      <c r="B3210" s="163"/>
      <c r="C3210" s="181" t="s">
        <v>3296</v>
      </c>
      <c r="D3210" s="181"/>
      <c r="E3210" s="164">
        <v>15</v>
      </c>
      <c r="F3210" s="165">
        <v>41</v>
      </c>
      <c r="G3210" s="165">
        <v>18</v>
      </c>
      <c r="H3210" s="165">
        <v>23</v>
      </c>
      <c r="I3210" s="162"/>
    </row>
    <row r="3211" spans="2:9" s="158" customFormat="1" ht="10.5" customHeight="1">
      <c r="B3211" s="163"/>
      <c r="C3211" s="181" t="s">
        <v>3297</v>
      </c>
      <c r="D3211" s="181"/>
      <c r="E3211" s="164">
        <v>4</v>
      </c>
      <c r="F3211" s="165">
        <v>7</v>
      </c>
      <c r="G3211" s="165">
        <v>3</v>
      </c>
      <c r="H3211" s="165">
        <v>4</v>
      </c>
      <c r="I3211" s="162"/>
    </row>
    <row r="3212" spans="2:9" s="158" customFormat="1" ht="10.5" customHeight="1">
      <c r="B3212" s="163"/>
      <c r="C3212" s="181" t="s">
        <v>3298</v>
      </c>
      <c r="D3212" s="181"/>
      <c r="E3212" s="164"/>
      <c r="F3212" s="165"/>
      <c r="G3212" s="165"/>
      <c r="H3212" s="165"/>
      <c r="I3212" s="162"/>
    </row>
    <row r="3213" spans="2:9" s="158" customFormat="1" ht="10.5" customHeight="1">
      <c r="B3213" s="163"/>
      <c r="C3213" s="181" t="s">
        <v>3299</v>
      </c>
      <c r="D3213" s="181"/>
      <c r="E3213" s="164">
        <v>26</v>
      </c>
      <c r="F3213" s="165">
        <v>60</v>
      </c>
      <c r="G3213" s="165">
        <v>29</v>
      </c>
      <c r="H3213" s="165">
        <v>31</v>
      </c>
      <c r="I3213" s="162"/>
    </row>
    <row r="3214" spans="2:9" s="158" customFormat="1" ht="10.5" customHeight="1">
      <c r="B3214" s="163"/>
      <c r="C3214" s="181" t="s">
        <v>3300</v>
      </c>
      <c r="D3214" s="181"/>
      <c r="E3214" s="164">
        <v>9</v>
      </c>
      <c r="F3214" s="165">
        <v>15</v>
      </c>
      <c r="G3214" s="165">
        <v>7</v>
      </c>
      <c r="H3214" s="165">
        <v>8</v>
      </c>
      <c r="I3214" s="162"/>
    </row>
    <row r="3215" spans="2:9" s="158" customFormat="1" ht="10.5" customHeight="1">
      <c r="B3215" s="163"/>
      <c r="C3215" s="181" t="s">
        <v>3301</v>
      </c>
      <c r="D3215" s="181"/>
      <c r="E3215" s="164">
        <v>45</v>
      </c>
      <c r="F3215" s="165">
        <v>67</v>
      </c>
      <c r="G3215" s="165">
        <v>36</v>
      </c>
      <c r="H3215" s="165">
        <v>31</v>
      </c>
      <c r="I3215" s="162"/>
    </row>
    <row r="3216" spans="2:9" s="158" customFormat="1" ht="10.5" customHeight="1">
      <c r="B3216" s="163"/>
      <c r="C3216" s="181" t="s">
        <v>3302</v>
      </c>
      <c r="D3216" s="181"/>
      <c r="E3216" s="164">
        <v>52</v>
      </c>
      <c r="F3216" s="165">
        <v>112</v>
      </c>
      <c r="G3216" s="165">
        <v>60</v>
      </c>
      <c r="H3216" s="165">
        <v>52</v>
      </c>
      <c r="I3216" s="162"/>
    </row>
    <row r="3217" spans="2:9" s="158" customFormat="1" ht="10.5" customHeight="1">
      <c r="B3217" s="163"/>
      <c r="C3217" s="181" t="s">
        <v>3303</v>
      </c>
      <c r="D3217" s="181"/>
      <c r="E3217" s="164">
        <v>20</v>
      </c>
      <c r="F3217" s="165">
        <v>39</v>
      </c>
      <c r="G3217" s="165">
        <v>21</v>
      </c>
      <c r="H3217" s="165">
        <v>18</v>
      </c>
      <c r="I3217" s="162"/>
    </row>
    <row r="3218" spans="2:9" s="158" customFormat="1" ht="10.5" customHeight="1">
      <c r="B3218" s="163"/>
      <c r="C3218" s="181" t="s">
        <v>3304</v>
      </c>
      <c r="D3218" s="181"/>
      <c r="E3218" s="164">
        <v>104</v>
      </c>
      <c r="F3218" s="165">
        <v>211</v>
      </c>
      <c r="G3218" s="165">
        <v>111</v>
      </c>
      <c r="H3218" s="165">
        <v>100</v>
      </c>
      <c r="I3218" s="162"/>
    </row>
    <row r="3219" spans="2:9" s="158" customFormat="1" ht="10.5" customHeight="1">
      <c r="B3219" s="163"/>
      <c r="C3219" s="181" t="s">
        <v>3305</v>
      </c>
      <c r="D3219" s="181"/>
      <c r="E3219" s="164">
        <v>74</v>
      </c>
      <c r="F3219" s="165">
        <v>160</v>
      </c>
      <c r="G3219" s="165">
        <v>87</v>
      </c>
      <c r="H3219" s="165">
        <v>73</v>
      </c>
      <c r="I3219" s="162"/>
    </row>
    <row r="3220" spans="2:9" s="158" customFormat="1" ht="10.5" customHeight="1">
      <c r="B3220" s="163"/>
      <c r="C3220" s="181" t="s">
        <v>3306</v>
      </c>
      <c r="D3220" s="181"/>
      <c r="E3220" s="164">
        <v>32</v>
      </c>
      <c r="F3220" s="165">
        <v>68</v>
      </c>
      <c r="G3220" s="165">
        <v>36</v>
      </c>
      <c r="H3220" s="165">
        <v>32</v>
      </c>
      <c r="I3220" s="162"/>
    </row>
    <row r="3221" spans="2:9" s="158" customFormat="1" ht="10.5" customHeight="1">
      <c r="B3221" s="163"/>
      <c r="C3221" s="181" t="s">
        <v>3307</v>
      </c>
      <c r="D3221" s="181"/>
      <c r="E3221" s="164">
        <v>131</v>
      </c>
      <c r="F3221" s="165">
        <v>309</v>
      </c>
      <c r="G3221" s="165">
        <v>155</v>
      </c>
      <c r="H3221" s="165">
        <v>154</v>
      </c>
      <c r="I3221" s="162"/>
    </row>
    <row r="3222" spans="2:9" s="158" customFormat="1" ht="10.5" customHeight="1">
      <c r="B3222" s="163"/>
      <c r="C3222" s="181" t="s">
        <v>3308</v>
      </c>
      <c r="D3222" s="181"/>
      <c r="E3222" s="164">
        <v>60</v>
      </c>
      <c r="F3222" s="165">
        <v>161</v>
      </c>
      <c r="G3222" s="165">
        <v>79</v>
      </c>
      <c r="H3222" s="165">
        <v>82</v>
      </c>
      <c r="I3222" s="162"/>
    </row>
    <row r="3223" spans="2:9" s="158" customFormat="1" ht="10.5" customHeight="1">
      <c r="B3223" s="163"/>
      <c r="C3223" s="181" t="s">
        <v>3309</v>
      </c>
      <c r="D3223" s="181"/>
      <c r="E3223" s="164">
        <v>31</v>
      </c>
      <c r="F3223" s="165">
        <v>75</v>
      </c>
      <c r="G3223" s="165">
        <v>45</v>
      </c>
      <c r="H3223" s="165">
        <v>30</v>
      </c>
      <c r="I3223" s="162"/>
    </row>
    <row r="3224" spans="2:9" s="158" customFormat="1" ht="10.5" customHeight="1">
      <c r="B3224" s="163"/>
      <c r="C3224" s="181" t="s">
        <v>3310</v>
      </c>
      <c r="D3224" s="181"/>
      <c r="E3224" s="164">
        <v>46</v>
      </c>
      <c r="F3224" s="165">
        <v>114</v>
      </c>
      <c r="G3224" s="165">
        <v>54</v>
      </c>
      <c r="H3224" s="165">
        <v>60</v>
      </c>
      <c r="I3224" s="162"/>
    </row>
    <row r="3225" spans="2:9" s="158" customFormat="1" ht="10.5" customHeight="1">
      <c r="B3225" s="163"/>
      <c r="C3225" s="181"/>
      <c r="D3225" s="181"/>
      <c r="E3225" s="166"/>
      <c r="F3225" s="167"/>
      <c r="G3225" s="167"/>
      <c r="H3225" s="167"/>
      <c r="I3225" s="162"/>
    </row>
    <row r="3226" spans="2:9" s="158" customFormat="1" ht="10.5" customHeight="1">
      <c r="B3226" s="163"/>
      <c r="C3226" s="181" t="s">
        <v>3311</v>
      </c>
      <c r="D3226" s="181"/>
      <c r="E3226" s="166">
        <f>SUM(E3227:E3236)</f>
        <v>1961</v>
      </c>
      <c r="F3226" s="167">
        <f>SUM(F3227:F3236)</f>
        <v>4241</v>
      </c>
      <c r="G3226" s="167">
        <f>SUM(G3227:G3236)</f>
        <v>2113</v>
      </c>
      <c r="H3226" s="167">
        <f>SUM(H3227:H3236)</f>
        <v>2128</v>
      </c>
      <c r="I3226" s="162"/>
    </row>
    <row r="3227" spans="2:9" s="158" customFormat="1" ht="10.5" customHeight="1">
      <c r="B3227" s="163"/>
      <c r="C3227" s="181" t="s">
        <v>3312</v>
      </c>
      <c r="D3227" s="181"/>
      <c r="E3227" s="164">
        <v>120</v>
      </c>
      <c r="F3227" s="165">
        <v>246</v>
      </c>
      <c r="G3227" s="165">
        <v>117</v>
      </c>
      <c r="H3227" s="165">
        <v>129</v>
      </c>
      <c r="I3227" s="162"/>
    </row>
    <row r="3228" spans="2:9" s="158" customFormat="1" ht="10.5" customHeight="1">
      <c r="B3228" s="163"/>
      <c r="C3228" s="181" t="s">
        <v>3313</v>
      </c>
      <c r="D3228" s="181"/>
      <c r="E3228" s="164">
        <v>221</v>
      </c>
      <c r="F3228" s="165">
        <v>473</v>
      </c>
      <c r="G3228" s="165">
        <v>215</v>
      </c>
      <c r="H3228" s="165">
        <v>258</v>
      </c>
      <c r="I3228" s="162"/>
    </row>
    <row r="3229" spans="2:9" s="158" customFormat="1" ht="10.5" customHeight="1">
      <c r="B3229" s="163"/>
      <c r="C3229" s="181" t="s">
        <v>3314</v>
      </c>
      <c r="D3229" s="181"/>
      <c r="E3229" s="164">
        <v>343</v>
      </c>
      <c r="F3229" s="165">
        <v>668</v>
      </c>
      <c r="G3229" s="165">
        <v>374</v>
      </c>
      <c r="H3229" s="165">
        <v>294</v>
      </c>
      <c r="I3229" s="162"/>
    </row>
    <row r="3230" spans="2:9" s="158" customFormat="1" ht="10.5" customHeight="1">
      <c r="B3230" s="163"/>
      <c r="C3230" s="181" t="s">
        <v>3315</v>
      </c>
      <c r="D3230" s="181"/>
      <c r="E3230" s="164">
        <v>166</v>
      </c>
      <c r="F3230" s="165">
        <v>410</v>
      </c>
      <c r="G3230" s="165">
        <v>212</v>
      </c>
      <c r="H3230" s="165">
        <v>198</v>
      </c>
      <c r="I3230" s="162"/>
    </row>
    <row r="3231" spans="2:9" s="158" customFormat="1" ht="10.5" customHeight="1">
      <c r="B3231" s="163"/>
      <c r="C3231" s="181" t="s">
        <v>3316</v>
      </c>
      <c r="D3231" s="181"/>
      <c r="E3231" s="164">
        <v>233</v>
      </c>
      <c r="F3231" s="165">
        <v>472</v>
      </c>
      <c r="G3231" s="165">
        <v>229</v>
      </c>
      <c r="H3231" s="165">
        <v>243</v>
      </c>
      <c r="I3231" s="162"/>
    </row>
    <row r="3232" spans="2:9" s="158" customFormat="1" ht="10.5" customHeight="1">
      <c r="B3232" s="163"/>
      <c r="C3232" s="181" t="s">
        <v>3317</v>
      </c>
      <c r="D3232" s="181"/>
      <c r="E3232" s="164">
        <v>273</v>
      </c>
      <c r="F3232" s="165">
        <v>631</v>
      </c>
      <c r="G3232" s="165">
        <v>307</v>
      </c>
      <c r="H3232" s="165">
        <v>324</v>
      </c>
      <c r="I3232" s="162"/>
    </row>
    <row r="3233" spans="2:9" s="158" customFormat="1" ht="10.5" customHeight="1">
      <c r="B3233" s="163"/>
      <c r="C3233" s="181" t="s">
        <v>3318</v>
      </c>
      <c r="D3233" s="181"/>
      <c r="E3233" s="164">
        <v>226</v>
      </c>
      <c r="F3233" s="165">
        <v>459</v>
      </c>
      <c r="G3233" s="165">
        <v>231</v>
      </c>
      <c r="H3233" s="165">
        <v>228</v>
      </c>
      <c r="I3233" s="162"/>
    </row>
    <row r="3234" spans="2:9" s="158" customFormat="1" ht="10.5" customHeight="1">
      <c r="B3234" s="163"/>
      <c r="C3234" s="181" t="s">
        <v>3319</v>
      </c>
      <c r="D3234" s="181"/>
      <c r="E3234" s="164">
        <v>78</v>
      </c>
      <c r="F3234" s="165">
        <v>179</v>
      </c>
      <c r="G3234" s="165">
        <v>96</v>
      </c>
      <c r="H3234" s="165">
        <v>83</v>
      </c>
      <c r="I3234" s="162"/>
    </row>
    <row r="3235" spans="2:9" s="158" customFormat="1" ht="10.5" customHeight="1">
      <c r="B3235" s="163"/>
      <c r="C3235" s="181" t="s">
        <v>3320</v>
      </c>
      <c r="D3235" s="181"/>
      <c r="E3235" s="164">
        <v>122</v>
      </c>
      <c r="F3235" s="165">
        <v>274</v>
      </c>
      <c r="G3235" s="165">
        <v>132</v>
      </c>
      <c r="H3235" s="165">
        <v>142</v>
      </c>
      <c r="I3235" s="162"/>
    </row>
    <row r="3236" spans="2:9" s="158" customFormat="1" ht="10.5" customHeight="1">
      <c r="B3236" s="163"/>
      <c r="C3236" s="181" t="s">
        <v>3321</v>
      </c>
      <c r="D3236" s="181"/>
      <c r="E3236" s="164">
        <v>179</v>
      </c>
      <c r="F3236" s="165">
        <v>429</v>
      </c>
      <c r="G3236" s="165">
        <v>200</v>
      </c>
      <c r="H3236" s="165">
        <v>229</v>
      </c>
      <c r="I3236" s="162"/>
    </row>
    <row r="3237" spans="2:9" s="158" customFormat="1" ht="10.5" customHeight="1">
      <c r="B3237" s="163"/>
      <c r="C3237" s="181"/>
      <c r="D3237" s="181"/>
      <c r="E3237" s="166"/>
      <c r="F3237" s="167"/>
      <c r="G3237" s="167"/>
      <c r="H3237" s="167"/>
      <c r="I3237" s="162"/>
    </row>
    <row r="3238" spans="2:9" s="158" customFormat="1" ht="10.5" customHeight="1">
      <c r="B3238" s="163"/>
      <c r="C3238" s="181" t="s">
        <v>3322</v>
      </c>
      <c r="D3238" s="181"/>
      <c r="E3238" s="166">
        <f>SUM(E3239:E3246)</f>
        <v>452</v>
      </c>
      <c r="F3238" s="167">
        <f>SUM(F3239:F3246)</f>
        <v>968</v>
      </c>
      <c r="G3238" s="167">
        <f>SUM(G3239:G3246)</f>
        <v>449</v>
      </c>
      <c r="H3238" s="167">
        <f>SUM(H3239:H3246)</f>
        <v>519</v>
      </c>
      <c r="I3238" s="162"/>
    </row>
    <row r="3239" spans="2:9" s="158" customFormat="1" ht="10.5" customHeight="1">
      <c r="B3239" s="163"/>
      <c r="C3239" s="181" t="s">
        <v>3323</v>
      </c>
      <c r="D3239" s="181"/>
      <c r="E3239" s="164">
        <v>26</v>
      </c>
      <c r="F3239" s="165">
        <v>71</v>
      </c>
      <c r="G3239" s="165">
        <v>31</v>
      </c>
      <c r="H3239" s="165">
        <v>40</v>
      </c>
      <c r="I3239" s="162"/>
    </row>
    <row r="3240" spans="2:9" s="158" customFormat="1" ht="10.5" customHeight="1">
      <c r="B3240" s="163"/>
      <c r="C3240" s="181" t="s">
        <v>3324</v>
      </c>
      <c r="D3240" s="181"/>
      <c r="E3240" s="164">
        <v>238</v>
      </c>
      <c r="F3240" s="165">
        <v>512</v>
      </c>
      <c r="G3240" s="165">
        <v>217</v>
      </c>
      <c r="H3240" s="165">
        <v>295</v>
      </c>
      <c r="I3240" s="162"/>
    </row>
    <row r="3241" spans="2:9" s="158" customFormat="1" ht="10.5" customHeight="1">
      <c r="B3241" s="163"/>
      <c r="C3241" s="181" t="s">
        <v>3325</v>
      </c>
      <c r="D3241" s="181"/>
      <c r="E3241" s="164">
        <v>127</v>
      </c>
      <c r="F3241" s="165">
        <v>242</v>
      </c>
      <c r="G3241" s="165">
        <v>128</v>
      </c>
      <c r="H3241" s="165">
        <v>114</v>
      </c>
      <c r="I3241" s="162"/>
    </row>
    <row r="3242" spans="2:9" s="158" customFormat="1" ht="10.5" customHeight="1">
      <c r="B3242" s="163"/>
      <c r="C3242" s="181" t="s">
        <v>3326</v>
      </c>
      <c r="D3242" s="181"/>
      <c r="E3242" s="164"/>
      <c r="F3242" s="165"/>
      <c r="G3242" s="165"/>
      <c r="H3242" s="165"/>
      <c r="I3242" s="162"/>
    </row>
    <row r="3243" spans="2:9" s="158" customFormat="1" ht="10.5" customHeight="1">
      <c r="B3243" s="163"/>
      <c r="C3243" s="181" t="s">
        <v>3327</v>
      </c>
      <c r="D3243" s="181"/>
      <c r="E3243" s="164">
        <v>55</v>
      </c>
      <c r="F3243" s="165">
        <v>129</v>
      </c>
      <c r="G3243" s="165">
        <v>68</v>
      </c>
      <c r="H3243" s="165">
        <v>61</v>
      </c>
      <c r="I3243" s="162"/>
    </row>
    <row r="3244" spans="2:9" s="158" customFormat="1" ht="10.5" customHeight="1">
      <c r="B3244" s="163"/>
      <c r="C3244" s="181" t="s">
        <v>3328</v>
      </c>
      <c r="D3244" s="181"/>
      <c r="E3244" s="164"/>
      <c r="F3244" s="165"/>
      <c r="G3244" s="165"/>
      <c r="H3244" s="165"/>
      <c r="I3244" s="162"/>
    </row>
    <row r="3245" spans="2:9" s="158" customFormat="1" ht="10.5" customHeight="1">
      <c r="B3245" s="163"/>
      <c r="C3245" s="181" t="s">
        <v>3329</v>
      </c>
      <c r="D3245" s="181"/>
      <c r="E3245" s="164">
        <v>6</v>
      </c>
      <c r="F3245" s="165">
        <v>14</v>
      </c>
      <c r="G3245" s="165">
        <v>5</v>
      </c>
      <c r="H3245" s="165">
        <v>9</v>
      </c>
      <c r="I3245" s="162"/>
    </row>
    <row r="3246" spans="2:9" s="158" customFormat="1" ht="10.5" customHeight="1">
      <c r="B3246" s="163"/>
      <c r="C3246" s="181" t="s">
        <v>3330</v>
      </c>
      <c r="D3246" s="181"/>
      <c r="E3246" s="164"/>
      <c r="F3246" s="165"/>
      <c r="G3246" s="165"/>
      <c r="H3246" s="165"/>
      <c r="I3246" s="162"/>
    </row>
    <row r="3247" spans="2:9" s="158" customFormat="1" ht="10.5" customHeight="1">
      <c r="B3247" s="163"/>
      <c r="C3247" s="181"/>
      <c r="D3247" s="181"/>
      <c r="E3247" s="166"/>
      <c r="F3247" s="167"/>
      <c r="G3247" s="167"/>
      <c r="H3247" s="167"/>
      <c r="I3247" s="162"/>
    </row>
    <row r="3248" spans="2:9" s="158" customFormat="1" ht="10.5" customHeight="1">
      <c r="B3248" s="163"/>
      <c r="C3248" s="181" t="s">
        <v>3331</v>
      </c>
      <c r="D3248" s="181"/>
      <c r="E3248" s="166">
        <f>SUM(E3249:E3257)</f>
        <v>82</v>
      </c>
      <c r="F3248" s="167">
        <f>SUM(F3249:F3257)</f>
        <v>193</v>
      </c>
      <c r="G3248" s="167">
        <f>SUM(G3249:G3257)</f>
        <v>102</v>
      </c>
      <c r="H3248" s="167">
        <f>SUM(H3249:H3257)</f>
        <v>91</v>
      </c>
      <c r="I3248" s="162"/>
    </row>
    <row r="3249" spans="2:9" s="158" customFormat="1" ht="10.5" customHeight="1">
      <c r="B3249" s="163"/>
      <c r="C3249" s="181" t="s">
        <v>3332</v>
      </c>
      <c r="D3249" s="181"/>
      <c r="E3249" s="164">
        <v>6</v>
      </c>
      <c r="F3249" s="165">
        <v>16</v>
      </c>
      <c r="G3249" s="165">
        <v>9</v>
      </c>
      <c r="H3249" s="165">
        <v>7</v>
      </c>
      <c r="I3249" s="162"/>
    </row>
    <row r="3250" spans="2:9" s="158" customFormat="1" ht="10.5" customHeight="1">
      <c r="B3250" s="163"/>
      <c r="C3250" s="181" t="s">
        <v>3333</v>
      </c>
      <c r="D3250" s="181"/>
      <c r="E3250" s="164">
        <v>16</v>
      </c>
      <c r="F3250" s="165">
        <v>43</v>
      </c>
      <c r="G3250" s="165">
        <v>23</v>
      </c>
      <c r="H3250" s="165">
        <v>20</v>
      </c>
      <c r="I3250" s="162"/>
    </row>
    <row r="3251" spans="2:9" s="158" customFormat="1" ht="10.5" customHeight="1">
      <c r="B3251" s="163"/>
      <c r="C3251" s="181" t="s">
        <v>3334</v>
      </c>
      <c r="D3251" s="181"/>
      <c r="E3251" s="164">
        <v>18</v>
      </c>
      <c r="F3251" s="165">
        <v>43</v>
      </c>
      <c r="G3251" s="165">
        <v>20</v>
      </c>
      <c r="H3251" s="165">
        <v>23</v>
      </c>
      <c r="I3251" s="162"/>
    </row>
    <row r="3252" spans="2:9" s="158" customFormat="1" ht="10.5" customHeight="1">
      <c r="B3252" s="163"/>
      <c r="C3252" s="181" t="s">
        <v>3335</v>
      </c>
      <c r="D3252" s="181"/>
      <c r="E3252" s="164">
        <v>10</v>
      </c>
      <c r="F3252" s="165">
        <v>24</v>
      </c>
      <c r="G3252" s="165">
        <v>13</v>
      </c>
      <c r="H3252" s="165">
        <v>11</v>
      </c>
      <c r="I3252" s="162"/>
    </row>
    <row r="3253" spans="2:9" s="158" customFormat="1" ht="10.5" customHeight="1">
      <c r="B3253" s="163"/>
      <c r="C3253" s="181" t="s">
        <v>3336</v>
      </c>
      <c r="D3253" s="181"/>
      <c r="E3253" s="164"/>
      <c r="F3253" s="165"/>
      <c r="G3253" s="165"/>
      <c r="H3253" s="165"/>
      <c r="I3253" s="162"/>
    </row>
    <row r="3254" spans="2:9" s="158" customFormat="1" ht="10.5" customHeight="1">
      <c r="B3254" s="163"/>
      <c r="C3254" s="181" t="s">
        <v>3337</v>
      </c>
      <c r="D3254" s="181"/>
      <c r="E3254" s="164">
        <v>7</v>
      </c>
      <c r="F3254" s="165">
        <v>15</v>
      </c>
      <c r="G3254" s="165">
        <v>7</v>
      </c>
      <c r="H3254" s="165">
        <v>8</v>
      </c>
      <c r="I3254" s="162"/>
    </row>
    <row r="3255" spans="2:9" s="158" customFormat="1" ht="10.5" customHeight="1">
      <c r="B3255" s="163"/>
      <c r="C3255" s="181" t="s">
        <v>3338</v>
      </c>
      <c r="D3255" s="181"/>
      <c r="E3255" s="164">
        <v>8</v>
      </c>
      <c r="F3255" s="165">
        <v>18</v>
      </c>
      <c r="G3255" s="165">
        <v>10</v>
      </c>
      <c r="H3255" s="165">
        <v>8</v>
      </c>
      <c r="I3255" s="162"/>
    </row>
    <row r="3256" spans="2:9" s="158" customFormat="1" ht="10.5" customHeight="1">
      <c r="B3256" s="163"/>
      <c r="C3256" s="181" t="s">
        <v>3339</v>
      </c>
      <c r="D3256" s="181"/>
      <c r="E3256" s="164">
        <v>13</v>
      </c>
      <c r="F3256" s="165">
        <v>25</v>
      </c>
      <c r="G3256" s="165">
        <v>14</v>
      </c>
      <c r="H3256" s="165">
        <v>11</v>
      </c>
      <c r="I3256" s="162"/>
    </row>
    <row r="3257" spans="2:9" s="158" customFormat="1" ht="10.5" customHeight="1">
      <c r="B3257" s="163"/>
      <c r="C3257" s="181" t="s">
        <v>3340</v>
      </c>
      <c r="D3257" s="181"/>
      <c r="E3257" s="164">
        <v>4</v>
      </c>
      <c r="F3257" s="165">
        <v>9</v>
      </c>
      <c r="G3257" s="165">
        <v>6</v>
      </c>
      <c r="H3257" s="165">
        <v>3</v>
      </c>
      <c r="I3257" s="162"/>
    </row>
    <row r="3258" spans="2:9" s="158" customFormat="1" ht="10.5" customHeight="1">
      <c r="B3258" s="163"/>
      <c r="C3258" s="181"/>
      <c r="D3258" s="181"/>
      <c r="E3258" s="166"/>
      <c r="F3258" s="167"/>
      <c r="G3258" s="167"/>
      <c r="H3258" s="167"/>
      <c r="I3258" s="162"/>
    </row>
    <row r="3259" spans="2:9" s="158" customFormat="1" ht="10.5" customHeight="1">
      <c r="B3259" s="163"/>
      <c r="C3259" s="181" t="s">
        <v>3341</v>
      </c>
      <c r="D3259" s="181"/>
      <c r="E3259" s="166">
        <f>SUM(E3260:E3273)</f>
        <v>94</v>
      </c>
      <c r="F3259" s="167">
        <f>SUM(F3260:F3273)</f>
        <v>242</v>
      </c>
      <c r="G3259" s="167">
        <f>SUM(G3260:G3273)</f>
        <v>125</v>
      </c>
      <c r="H3259" s="167">
        <f>SUM(H3260:H3273)</f>
        <v>117</v>
      </c>
      <c r="I3259" s="162"/>
    </row>
    <row r="3260" spans="2:9" s="158" customFormat="1" ht="10.5" customHeight="1">
      <c r="B3260" s="163"/>
      <c r="C3260" s="181" t="s">
        <v>3342</v>
      </c>
      <c r="D3260" s="181"/>
      <c r="E3260" s="164">
        <v>10</v>
      </c>
      <c r="F3260" s="165">
        <v>35</v>
      </c>
      <c r="G3260" s="165">
        <v>20</v>
      </c>
      <c r="H3260" s="165">
        <v>15</v>
      </c>
      <c r="I3260" s="162"/>
    </row>
    <row r="3261" spans="2:9" s="158" customFormat="1" ht="10.5" customHeight="1">
      <c r="B3261" s="163"/>
      <c r="C3261" s="181" t="s">
        <v>3343</v>
      </c>
      <c r="D3261" s="181"/>
      <c r="E3261" s="164">
        <v>3</v>
      </c>
      <c r="F3261" s="165">
        <v>7</v>
      </c>
      <c r="G3261" s="165">
        <v>4</v>
      </c>
      <c r="H3261" s="165">
        <v>3</v>
      </c>
      <c r="I3261" s="162"/>
    </row>
    <row r="3262" spans="2:9" s="158" customFormat="1" ht="10.5" customHeight="1">
      <c r="B3262" s="163"/>
      <c r="C3262" s="181" t="s">
        <v>3344</v>
      </c>
      <c r="D3262" s="181"/>
      <c r="E3262" s="164">
        <v>8</v>
      </c>
      <c r="F3262" s="165">
        <v>24</v>
      </c>
      <c r="G3262" s="165">
        <v>14</v>
      </c>
      <c r="H3262" s="165">
        <v>10</v>
      </c>
      <c r="I3262" s="162"/>
    </row>
    <row r="3263" spans="2:9" s="158" customFormat="1" ht="10.5" customHeight="1">
      <c r="B3263" s="163"/>
      <c r="C3263" s="181" t="s">
        <v>3345</v>
      </c>
      <c r="D3263" s="181"/>
      <c r="E3263" s="164">
        <v>11</v>
      </c>
      <c r="F3263" s="165">
        <v>22</v>
      </c>
      <c r="G3263" s="165">
        <v>12</v>
      </c>
      <c r="H3263" s="165">
        <v>10</v>
      </c>
      <c r="I3263" s="162"/>
    </row>
    <row r="3264" spans="2:9" s="158" customFormat="1" ht="10.5" customHeight="1">
      <c r="B3264" s="163"/>
      <c r="C3264" s="181" t="s">
        <v>3346</v>
      </c>
      <c r="D3264" s="181"/>
      <c r="E3264" s="164">
        <v>7</v>
      </c>
      <c r="F3264" s="165">
        <v>19</v>
      </c>
      <c r="G3264" s="165">
        <v>10</v>
      </c>
      <c r="H3264" s="165">
        <v>9</v>
      </c>
      <c r="I3264" s="162"/>
    </row>
    <row r="3265" spans="2:9" s="158" customFormat="1" ht="10.5" customHeight="1">
      <c r="B3265" s="163"/>
      <c r="C3265" s="181" t="s">
        <v>3347</v>
      </c>
      <c r="D3265" s="181"/>
      <c r="E3265" s="164">
        <v>5</v>
      </c>
      <c r="F3265" s="165">
        <v>14</v>
      </c>
      <c r="G3265" s="165">
        <v>6</v>
      </c>
      <c r="H3265" s="165">
        <v>8</v>
      </c>
      <c r="I3265" s="162"/>
    </row>
    <row r="3266" spans="2:9" s="158" customFormat="1" ht="10.5" customHeight="1">
      <c r="B3266" s="163"/>
      <c r="C3266" s="181" t="s">
        <v>3348</v>
      </c>
      <c r="D3266" s="181"/>
      <c r="E3266" s="164">
        <v>18</v>
      </c>
      <c r="F3266" s="165">
        <v>49</v>
      </c>
      <c r="G3266" s="165">
        <v>23</v>
      </c>
      <c r="H3266" s="165">
        <v>26</v>
      </c>
      <c r="I3266" s="162"/>
    </row>
    <row r="3267" spans="2:9" s="158" customFormat="1" ht="10.5" customHeight="1">
      <c r="B3267" s="163"/>
      <c r="C3267" s="181" t="s">
        <v>3349</v>
      </c>
      <c r="D3267" s="181"/>
      <c r="E3267" s="164">
        <v>10</v>
      </c>
      <c r="F3267" s="165">
        <v>16</v>
      </c>
      <c r="G3267" s="165">
        <v>9</v>
      </c>
      <c r="H3267" s="165">
        <v>7</v>
      </c>
      <c r="I3267" s="162"/>
    </row>
    <row r="3268" spans="2:9" s="158" customFormat="1" ht="10.5" customHeight="1">
      <c r="B3268" s="163"/>
      <c r="C3268" s="181" t="s">
        <v>3350</v>
      </c>
      <c r="D3268" s="181"/>
      <c r="E3268" s="164">
        <v>8</v>
      </c>
      <c r="F3268" s="165">
        <v>20</v>
      </c>
      <c r="G3268" s="165">
        <v>8</v>
      </c>
      <c r="H3268" s="165">
        <v>12</v>
      </c>
      <c r="I3268" s="162"/>
    </row>
    <row r="3269" spans="2:9" s="158" customFormat="1" ht="10.5" customHeight="1">
      <c r="B3269" s="163"/>
      <c r="C3269" s="181" t="s">
        <v>3351</v>
      </c>
      <c r="D3269" s="181"/>
      <c r="E3269" s="164"/>
      <c r="F3269" s="165"/>
      <c r="G3269" s="165"/>
      <c r="H3269" s="165"/>
      <c r="I3269" s="162"/>
    </row>
    <row r="3270" spans="2:9" s="158" customFormat="1" ht="10.5" customHeight="1">
      <c r="B3270" s="163"/>
      <c r="C3270" s="181" t="s">
        <v>3352</v>
      </c>
      <c r="D3270" s="181"/>
      <c r="E3270" s="164">
        <v>9</v>
      </c>
      <c r="F3270" s="165">
        <v>22</v>
      </c>
      <c r="G3270" s="165">
        <v>12</v>
      </c>
      <c r="H3270" s="165">
        <v>10</v>
      </c>
      <c r="I3270" s="162"/>
    </row>
    <row r="3271" spans="2:9" s="158" customFormat="1" ht="10.5" customHeight="1">
      <c r="B3271" s="169"/>
      <c r="C3271" s="182"/>
      <c r="D3271" s="182"/>
      <c r="E3271" s="170"/>
      <c r="F3271" s="171"/>
      <c r="G3271" s="171"/>
      <c r="H3271" s="171"/>
      <c r="I3271" s="162"/>
    </row>
    <row r="3272" spans="2:9" s="158" customFormat="1" ht="10.5" customHeight="1">
      <c r="B3272" s="163"/>
      <c r="C3272" s="181" t="s">
        <v>3353</v>
      </c>
      <c r="D3272" s="181"/>
      <c r="E3272" s="164">
        <v>5</v>
      </c>
      <c r="F3272" s="165">
        <v>14</v>
      </c>
      <c r="G3272" s="165">
        <v>7</v>
      </c>
      <c r="H3272" s="165">
        <v>7</v>
      </c>
      <c r="I3272" s="162"/>
    </row>
    <row r="3273" spans="2:9" s="158" customFormat="1" ht="10.5" customHeight="1">
      <c r="B3273" s="163"/>
      <c r="C3273" s="181" t="s">
        <v>3354</v>
      </c>
      <c r="D3273" s="181"/>
      <c r="E3273" s="164"/>
      <c r="F3273" s="165"/>
      <c r="G3273" s="165"/>
      <c r="H3273" s="165"/>
      <c r="I3273" s="162"/>
    </row>
    <row r="3274" spans="2:9" s="158" customFormat="1" ht="10.5" customHeight="1">
      <c r="B3274" s="163"/>
      <c r="C3274" s="181"/>
      <c r="D3274" s="181"/>
      <c r="E3274" s="166"/>
      <c r="F3274" s="167"/>
      <c r="G3274" s="167"/>
      <c r="H3274" s="167"/>
      <c r="I3274" s="162"/>
    </row>
    <row r="3275" spans="2:9" s="158" customFormat="1" ht="10.5" customHeight="1">
      <c r="B3275" s="163"/>
      <c r="C3275" s="181" t="s">
        <v>3355</v>
      </c>
      <c r="D3275" s="181"/>
      <c r="E3275" s="166">
        <f>SUM(E3276:E3287)</f>
        <v>112</v>
      </c>
      <c r="F3275" s="167">
        <f>SUM(F3276:F3287)</f>
        <v>295</v>
      </c>
      <c r="G3275" s="167">
        <f>SUM(G3276:G3287)</f>
        <v>137</v>
      </c>
      <c r="H3275" s="167">
        <f>SUM(H3276:H3287)</f>
        <v>158</v>
      </c>
      <c r="I3275" s="162"/>
    </row>
    <row r="3276" spans="2:9" s="158" customFormat="1" ht="10.5" customHeight="1">
      <c r="B3276" s="163"/>
      <c r="C3276" s="181" t="s">
        <v>3356</v>
      </c>
      <c r="D3276" s="181"/>
      <c r="E3276" s="164">
        <v>19</v>
      </c>
      <c r="F3276" s="165">
        <v>60</v>
      </c>
      <c r="G3276" s="165">
        <v>27</v>
      </c>
      <c r="H3276" s="165">
        <v>33</v>
      </c>
      <c r="I3276" s="162"/>
    </row>
    <row r="3277" spans="2:9" s="158" customFormat="1" ht="10.5" customHeight="1">
      <c r="B3277" s="163"/>
      <c r="C3277" s="181" t="s">
        <v>3357</v>
      </c>
      <c r="D3277" s="181"/>
      <c r="E3277" s="164">
        <v>40</v>
      </c>
      <c r="F3277" s="165">
        <v>97</v>
      </c>
      <c r="G3277" s="165">
        <v>45</v>
      </c>
      <c r="H3277" s="165">
        <v>52</v>
      </c>
      <c r="I3277" s="162"/>
    </row>
    <row r="3278" spans="2:9" s="158" customFormat="1" ht="10.5" customHeight="1">
      <c r="B3278" s="163"/>
      <c r="C3278" s="181" t="s">
        <v>3358</v>
      </c>
      <c r="D3278" s="181"/>
      <c r="E3278" s="164">
        <v>10</v>
      </c>
      <c r="F3278" s="165">
        <v>20</v>
      </c>
      <c r="G3278" s="165">
        <v>7</v>
      </c>
      <c r="H3278" s="165">
        <v>13</v>
      </c>
      <c r="I3278" s="162"/>
    </row>
    <row r="3279" spans="2:9" s="158" customFormat="1" ht="10.5" customHeight="1">
      <c r="B3279" s="163"/>
      <c r="C3279" s="181" t="s">
        <v>3359</v>
      </c>
      <c r="D3279" s="181"/>
      <c r="E3279" s="164">
        <v>7</v>
      </c>
      <c r="F3279" s="165">
        <v>15</v>
      </c>
      <c r="G3279" s="165">
        <v>8</v>
      </c>
      <c r="H3279" s="165">
        <v>7</v>
      </c>
      <c r="I3279" s="162"/>
    </row>
    <row r="3280" spans="2:9" s="158" customFormat="1" ht="10.5" customHeight="1">
      <c r="B3280" s="163"/>
      <c r="C3280" s="181" t="s">
        <v>3360</v>
      </c>
      <c r="D3280" s="181"/>
      <c r="E3280" s="164">
        <v>5</v>
      </c>
      <c r="F3280" s="165">
        <v>14</v>
      </c>
      <c r="G3280" s="165">
        <v>7</v>
      </c>
      <c r="H3280" s="165">
        <v>7</v>
      </c>
      <c r="I3280" s="162"/>
    </row>
    <row r="3281" spans="2:9" s="158" customFormat="1" ht="10.5" customHeight="1">
      <c r="B3281" s="163"/>
      <c r="C3281" s="181" t="s">
        <v>3361</v>
      </c>
      <c r="D3281" s="181"/>
      <c r="E3281" s="164">
        <v>3</v>
      </c>
      <c r="F3281" s="165">
        <v>10</v>
      </c>
      <c r="G3281" s="165">
        <v>6</v>
      </c>
      <c r="H3281" s="165">
        <v>4</v>
      </c>
      <c r="I3281" s="162"/>
    </row>
    <row r="3282" spans="2:9" s="158" customFormat="1" ht="10.5" customHeight="1">
      <c r="B3282" s="163"/>
      <c r="C3282" s="181" t="s">
        <v>3362</v>
      </c>
      <c r="D3282" s="181"/>
      <c r="E3282" s="164">
        <v>4</v>
      </c>
      <c r="F3282" s="165">
        <v>12</v>
      </c>
      <c r="G3282" s="165">
        <v>5</v>
      </c>
      <c r="H3282" s="165">
        <v>7</v>
      </c>
      <c r="I3282" s="162"/>
    </row>
    <row r="3283" spans="2:9" s="158" customFormat="1" ht="10.5" customHeight="1">
      <c r="B3283" s="163"/>
      <c r="C3283" s="181" t="s">
        <v>3363</v>
      </c>
      <c r="D3283" s="181"/>
      <c r="E3283" s="164"/>
      <c r="F3283" s="165"/>
      <c r="G3283" s="165"/>
      <c r="H3283" s="165"/>
      <c r="I3283" s="162"/>
    </row>
    <row r="3284" spans="2:9" s="158" customFormat="1" ht="10.5" customHeight="1">
      <c r="B3284" s="163"/>
      <c r="C3284" s="181" t="s">
        <v>3364</v>
      </c>
      <c r="D3284" s="181"/>
      <c r="E3284" s="164">
        <v>10</v>
      </c>
      <c r="F3284" s="165">
        <v>29</v>
      </c>
      <c r="G3284" s="165">
        <v>15</v>
      </c>
      <c r="H3284" s="165">
        <v>14</v>
      </c>
      <c r="I3284" s="162"/>
    </row>
    <row r="3285" spans="2:9" s="158" customFormat="1" ht="10.5" customHeight="1">
      <c r="B3285" s="163"/>
      <c r="C3285" s="181" t="s">
        <v>3365</v>
      </c>
      <c r="D3285" s="181"/>
      <c r="E3285" s="164">
        <v>3</v>
      </c>
      <c r="F3285" s="165">
        <v>6</v>
      </c>
      <c r="G3285" s="165">
        <v>3</v>
      </c>
      <c r="H3285" s="165">
        <v>3</v>
      </c>
      <c r="I3285" s="162"/>
    </row>
    <row r="3286" spans="2:9" s="158" customFormat="1" ht="10.5" customHeight="1">
      <c r="B3286" s="163"/>
      <c r="C3286" s="181" t="s">
        <v>3366</v>
      </c>
      <c r="D3286" s="181"/>
      <c r="E3286" s="164">
        <v>11</v>
      </c>
      <c r="F3286" s="165">
        <v>32</v>
      </c>
      <c r="G3286" s="165">
        <v>14</v>
      </c>
      <c r="H3286" s="165">
        <v>18</v>
      </c>
      <c r="I3286" s="162"/>
    </row>
    <row r="3287" spans="2:9" s="158" customFormat="1" ht="10.5" customHeight="1">
      <c r="B3287" s="163"/>
      <c r="C3287" s="181" t="s">
        <v>3367</v>
      </c>
      <c r="D3287" s="181"/>
      <c r="E3287" s="164"/>
      <c r="F3287" s="165"/>
      <c r="G3287" s="165"/>
      <c r="H3287" s="165"/>
      <c r="I3287" s="162"/>
    </row>
    <row r="3288" spans="2:9" s="158" customFormat="1" ht="10.5" customHeight="1">
      <c r="B3288" s="163"/>
      <c r="C3288" s="181"/>
      <c r="D3288" s="181"/>
      <c r="E3288" s="166"/>
      <c r="F3288" s="167"/>
      <c r="G3288" s="167"/>
      <c r="H3288" s="167"/>
      <c r="I3288" s="162"/>
    </row>
    <row r="3289" spans="2:9" s="187" customFormat="1" ht="10.5" customHeight="1">
      <c r="B3289" s="180"/>
      <c r="C3289" s="159" t="s">
        <v>292</v>
      </c>
      <c r="D3289" s="159"/>
      <c r="E3289" s="160">
        <f>SUM(E3291,E3305,E3326,E3352,E3364,E3376,E3388,E3400,E3414,E3425,E3439:E3439)</f>
        <v>972</v>
      </c>
      <c r="F3289" s="161">
        <f>SUM(F3291,F3305,F3326,F3352,F3364,F3376,F3388,F3400,F3414,F3425,F3439:F3439)</f>
        <v>2656</v>
      </c>
      <c r="G3289" s="161">
        <f>SUM(G3291,G3305,G3326,G3352,G3364,G3376,G3388,G3400,G3414,G3425,G3439:G3439)</f>
        <v>1309</v>
      </c>
      <c r="H3289" s="161">
        <f>SUM(H3291,H3305,H3326,H3352,H3364,H3376,H3388,H3400,H3414,H3425,H3439:H3439)</f>
        <v>1347</v>
      </c>
      <c r="I3289" s="188"/>
    </row>
    <row r="3290" spans="2:9" s="158" customFormat="1" ht="10.5" customHeight="1">
      <c r="B3290" s="163"/>
      <c r="C3290" s="181"/>
      <c r="D3290" s="181"/>
      <c r="E3290" s="166"/>
      <c r="F3290" s="167"/>
      <c r="G3290" s="167"/>
      <c r="H3290" s="167"/>
      <c r="I3290" s="162"/>
    </row>
    <row r="3291" spans="2:9" s="158" customFormat="1" ht="10.5" customHeight="1">
      <c r="B3291" s="163"/>
      <c r="C3291" s="181" t="s">
        <v>3368</v>
      </c>
      <c r="D3291" s="181"/>
      <c r="E3291" s="166">
        <f>SUM(E3292:E3303)</f>
        <v>97</v>
      </c>
      <c r="F3291" s="167">
        <f>SUM(F3292:F3303)</f>
        <v>265</v>
      </c>
      <c r="G3291" s="167">
        <f>SUM(G3292:G3303)</f>
        <v>125</v>
      </c>
      <c r="H3291" s="167">
        <f>SUM(H3292:H3303)</f>
        <v>140</v>
      </c>
      <c r="I3291" s="162"/>
    </row>
    <row r="3292" spans="2:9" s="158" customFormat="1" ht="10.5" customHeight="1">
      <c r="B3292" s="163"/>
      <c r="C3292" s="181" t="s">
        <v>3369</v>
      </c>
      <c r="D3292" s="181"/>
      <c r="E3292" s="164">
        <v>18</v>
      </c>
      <c r="F3292" s="165">
        <v>53</v>
      </c>
      <c r="G3292" s="165">
        <v>21</v>
      </c>
      <c r="H3292" s="165">
        <v>32</v>
      </c>
      <c r="I3292" s="162"/>
    </row>
    <row r="3293" spans="2:9" s="158" customFormat="1" ht="10.5" customHeight="1">
      <c r="B3293" s="163"/>
      <c r="C3293" s="181" t="s">
        <v>3370</v>
      </c>
      <c r="D3293" s="181"/>
      <c r="E3293" s="164"/>
      <c r="F3293" s="165"/>
      <c r="G3293" s="165"/>
      <c r="H3293" s="165"/>
      <c r="I3293" s="162"/>
    </row>
    <row r="3294" spans="2:9" s="158" customFormat="1" ht="10.5" customHeight="1">
      <c r="B3294" s="163"/>
      <c r="C3294" s="181" t="s">
        <v>3371</v>
      </c>
      <c r="D3294" s="181"/>
      <c r="E3294" s="164">
        <v>11</v>
      </c>
      <c r="F3294" s="165">
        <v>26</v>
      </c>
      <c r="G3294" s="165">
        <v>16</v>
      </c>
      <c r="H3294" s="165">
        <v>10</v>
      </c>
      <c r="I3294" s="162"/>
    </row>
    <row r="3295" spans="2:9" s="158" customFormat="1" ht="10.5" customHeight="1">
      <c r="B3295" s="163"/>
      <c r="C3295" s="181" t="s">
        <v>3372</v>
      </c>
      <c r="D3295" s="181"/>
      <c r="E3295" s="164">
        <v>5</v>
      </c>
      <c r="F3295" s="165">
        <v>12</v>
      </c>
      <c r="G3295" s="165">
        <v>5</v>
      </c>
      <c r="H3295" s="165">
        <v>7</v>
      </c>
      <c r="I3295" s="162"/>
    </row>
    <row r="3296" spans="2:9" s="158" customFormat="1" ht="10.5" customHeight="1">
      <c r="B3296" s="163"/>
      <c r="C3296" s="181" t="s">
        <v>3373</v>
      </c>
      <c r="D3296" s="181"/>
      <c r="E3296" s="164"/>
      <c r="F3296" s="165"/>
      <c r="G3296" s="165"/>
      <c r="H3296" s="165"/>
      <c r="I3296" s="162"/>
    </row>
    <row r="3297" spans="2:9" s="158" customFormat="1" ht="10.5" customHeight="1">
      <c r="B3297" s="163"/>
      <c r="C3297" s="181" t="s">
        <v>3374</v>
      </c>
      <c r="D3297" s="181"/>
      <c r="E3297" s="164">
        <v>13</v>
      </c>
      <c r="F3297" s="165">
        <v>40</v>
      </c>
      <c r="G3297" s="165">
        <v>16</v>
      </c>
      <c r="H3297" s="165">
        <v>24</v>
      </c>
      <c r="I3297" s="162"/>
    </row>
    <row r="3298" spans="2:9" s="158" customFormat="1" ht="10.5" customHeight="1">
      <c r="B3298" s="163"/>
      <c r="C3298" s="181" t="s">
        <v>3375</v>
      </c>
      <c r="D3298" s="181"/>
      <c r="E3298" s="164"/>
      <c r="F3298" s="165"/>
      <c r="G3298" s="165"/>
      <c r="H3298" s="165"/>
      <c r="I3298" s="162"/>
    </row>
    <row r="3299" spans="2:9" s="158" customFormat="1" ht="10.5" customHeight="1">
      <c r="B3299" s="163"/>
      <c r="C3299" s="181" t="s">
        <v>3376</v>
      </c>
      <c r="D3299" s="181"/>
      <c r="E3299" s="164">
        <v>23</v>
      </c>
      <c r="F3299" s="165">
        <v>50</v>
      </c>
      <c r="G3299" s="165">
        <v>23</v>
      </c>
      <c r="H3299" s="165">
        <v>27</v>
      </c>
      <c r="I3299" s="162"/>
    </row>
    <row r="3300" spans="2:9" s="158" customFormat="1" ht="10.5" customHeight="1">
      <c r="B3300" s="163"/>
      <c r="C3300" s="181" t="s">
        <v>3377</v>
      </c>
      <c r="D3300" s="181"/>
      <c r="E3300" s="164"/>
      <c r="F3300" s="165"/>
      <c r="G3300" s="165"/>
      <c r="H3300" s="165"/>
      <c r="I3300" s="162"/>
    </row>
    <row r="3301" spans="2:9" s="158" customFormat="1" ht="10.5" customHeight="1">
      <c r="B3301" s="163"/>
      <c r="C3301" s="181" t="s">
        <v>3378</v>
      </c>
      <c r="D3301" s="181"/>
      <c r="E3301" s="164">
        <v>15</v>
      </c>
      <c r="F3301" s="165">
        <v>49</v>
      </c>
      <c r="G3301" s="165">
        <v>26</v>
      </c>
      <c r="H3301" s="165">
        <v>23</v>
      </c>
      <c r="I3301" s="162"/>
    </row>
    <row r="3302" spans="2:9" s="158" customFormat="1" ht="10.5" customHeight="1">
      <c r="B3302" s="163"/>
      <c r="C3302" s="181" t="s">
        <v>3379</v>
      </c>
      <c r="D3302" s="181"/>
      <c r="E3302" s="164"/>
      <c r="F3302" s="165"/>
      <c r="G3302" s="165"/>
      <c r="H3302" s="165"/>
      <c r="I3302" s="162"/>
    </row>
    <row r="3303" spans="2:9" s="158" customFormat="1" ht="10.5" customHeight="1">
      <c r="B3303" s="163"/>
      <c r="C3303" s="181" t="s">
        <v>3380</v>
      </c>
      <c r="D3303" s="181"/>
      <c r="E3303" s="164">
        <v>12</v>
      </c>
      <c r="F3303" s="165">
        <v>35</v>
      </c>
      <c r="G3303" s="165">
        <v>18</v>
      </c>
      <c r="H3303" s="165">
        <v>17</v>
      </c>
      <c r="I3303" s="162"/>
    </row>
    <row r="3304" spans="2:9" s="158" customFormat="1" ht="10.5" customHeight="1">
      <c r="B3304" s="163"/>
      <c r="C3304" s="181"/>
      <c r="D3304" s="181"/>
      <c r="E3304" s="166"/>
      <c r="F3304" s="167"/>
      <c r="G3304" s="167"/>
      <c r="H3304" s="167"/>
      <c r="I3304" s="162"/>
    </row>
    <row r="3305" spans="2:9" s="158" customFormat="1" ht="10.5" customHeight="1">
      <c r="B3305" s="163"/>
      <c r="C3305" s="181" t="s">
        <v>3381</v>
      </c>
      <c r="D3305" s="181"/>
      <c r="E3305" s="166">
        <f>SUM(E3306:E3324)</f>
        <v>103</v>
      </c>
      <c r="F3305" s="167">
        <f>SUM(F3306:F3324)</f>
        <v>310</v>
      </c>
      <c r="G3305" s="167">
        <f>SUM(G3306:G3324)</f>
        <v>153</v>
      </c>
      <c r="H3305" s="167">
        <f>SUM(H3306:H3324)</f>
        <v>157</v>
      </c>
      <c r="I3305" s="162"/>
    </row>
    <row r="3306" spans="2:9" s="158" customFormat="1" ht="10.5" customHeight="1">
      <c r="B3306" s="163"/>
      <c r="C3306" s="181" t="s">
        <v>3382</v>
      </c>
      <c r="D3306" s="181"/>
      <c r="E3306" s="164">
        <v>7</v>
      </c>
      <c r="F3306" s="165">
        <v>19</v>
      </c>
      <c r="G3306" s="165">
        <v>10</v>
      </c>
      <c r="H3306" s="165">
        <v>9</v>
      </c>
      <c r="I3306" s="162"/>
    </row>
    <row r="3307" spans="2:9" s="158" customFormat="1" ht="10.5" customHeight="1">
      <c r="B3307" s="163"/>
      <c r="C3307" s="181" t="s">
        <v>3383</v>
      </c>
      <c r="D3307" s="181"/>
      <c r="E3307" s="164">
        <v>4</v>
      </c>
      <c r="F3307" s="165">
        <v>6</v>
      </c>
      <c r="G3307" s="165">
        <v>2</v>
      </c>
      <c r="H3307" s="165">
        <v>4</v>
      </c>
      <c r="I3307" s="162"/>
    </row>
    <row r="3308" spans="2:9" s="158" customFormat="1" ht="10.5" customHeight="1">
      <c r="B3308" s="163"/>
      <c r="C3308" s="181" t="s">
        <v>3384</v>
      </c>
      <c r="D3308" s="181"/>
      <c r="E3308" s="164">
        <v>9</v>
      </c>
      <c r="F3308" s="165">
        <v>27</v>
      </c>
      <c r="G3308" s="165">
        <v>13</v>
      </c>
      <c r="H3308" s="165">
        <v>14</v>
      </c>
      <c r="I3308" s="162"/>
    </row>
    <row r="3309" spans="2:9" s="158" customFormat="1" ht="10.5" customHeight="1">
      <c r="B3309" s="163"/>
      <c r="C3309" s="181" t="s">
        <v>3385</v>
      </c>
      <c r="D3309" s="181"/>
      <c r="E3309" s="164"/>
      <c r="F3309" s="165"/>
      <c r="G3309" s="165"/>
      <c r="H3309" s="165"/>
      <c r="I3309" s="162"/>
    </row>
    <row r="3310" spans="2:9" s="158" customFormat="1" ht="10.5" customHeight="1">
      <c r="B3310" s="163"/>
      <c r="C3310" s="181" t="s">
        <v>3386</v>
      </c>
      <c r="D3310" s="181"/>
      <c r="E3310" s="164">
        <v>8</v>
      </c>
      <c r="F3310" s="165">
        <v>23</v>
      </c>
      <c r="G3310" s="165">
        <v>13</v>
      </c>
      <c r="H3310" s="165">
        <v>10</v>
      </c>
      <c r="I3310" s="162"/>
    </row>
    <row r="3311" spans="2:9" s="158" customFormat="1" ht="10.5" customHeight="1">
      <c r="B3311" s="163"/>
      <c r="C3311" s="181" t="s">
        <v>3387</v>
      </c>
      <c r="D3311" s="181"/>
      <c r="E3311" s="164">
        <v>12</v>
      </c>
      <c r="F3311" s="165">
        <v>46</v>
      </c>
      <c r="G3311" s="165">
        <v>22</v>
      </c>
      <c r="H3311" s="165">
        <v>24</v>
      </c>
      <c r="I3311" s="162"/>
    </row>
    <row r="3312" spans="2:9" s="158" customFormat="1" ht="10.5" customHeight="1">
      <c r="B3312" s="163"/>
      <c r="C3312" s="181" t="s">
        <v>3388</v>
      </c>
      <c r="D3312" s="181"/>
      <c r="E3312" s="164">
        <v>10</v>
      </c>
      <c r="F3312" s="165">
        <v>27</v>
      </c>
      <c r="G3312" s="165">
        <v>14</v>
      </c>
      <c r="H3312" s="165">
        <v>13</v>
      </c>
      <c r="I3312" s="162"/>
    </row>
    <row r="3313" spans="2:9" s="158" customFormat="1" ht="10.5" customHeight="1">
      <c r="B3313" s="163"/>
      <c r="C3313" s="181" t="s">
        <v>3389</v>
      </c>
      <c r="D3313" s="181"/>
      <c r="E3313" s="164"/>
      <c r="F3313" s="165"/>
      <c r="G3313" s="165"/>
      <c r="H3313" s="165"/>
      <c r="I3313" s="162"/>
    </row>
    <row r="3314" spans="2:9" s="158" customFormat="1" ht="10.5" customHeight="1">
      <c r="B3314" s="163"/>
      <c r="C3314" s="181" t="s">
        <v>3390</v>
      </c>
      <c r="D3314" s="181"/>
      <c r="E3314" s="164">
        <v>6</v>
      </c>
      <c r="F3314" s="165">
        <v>17</v>
      </c>
      <c r="G3314" s="165">
        <v>11</v>
      </c>
      <c r="H3314" s="165">
        <v>6</v>
      </c>
      <c r="I3314" s="162"/>
    </row>
    <row r="3315" spans="2:9" s="158" customFormat="1" ht="10.5" customHeight="1">
      <c r="B3315" s="163"/>
      <c r="C3315" s="181" t="s">
        <v>3391</v>
      </c>
      <c r="D3315" s="181"/>
      <c r="E3315" s="164">
        <v>6</v>
      </c>
      <c r="F3315" s="165">
        <v>11</v>
      </c>
      <c r="G3315" s="165">
        <v>5</v>
      </c>
      <c r="H3315" s="165">
        <v>6</v>
      </c>
      <c r="I3315" s="162"/>
    </row>
    <row r="3316" spans="2:9" s="158" customFormat="1" ht="10.5" customHeight="1">
      <c r="B3316" s="163"/>
      <c r="C3316" s="181" t="s">
        <v>3392</v>
      </c>
      <c r="D3316" s="181"/>
      <c r="E3316" s="164"/>
      <c r="F3316" s="165"/>
      <c r="G3316" s="165"/>
      <c r="H3316" s="165"/>
      <c r="I3316" s="162"/>
    </row>
    <row r="3317" spans="2:9" s="158" customFormat="1" ht="10.5" customHeight="1">
      <c r="B3317" s="163"/>
      <c r="C3317" s="181" t="s">
        <v>3393</v>
      </c>
      <c r="D3317" s="181"/>
      <c r="E3317" s="164">
        <v>4</v>
      </c>
      <c r="F3317" s="165">
        <v>12</v>
      </c>
      <c r="G3317" s="165">
        <v>6</v>
      </c>
      <c r="H3317" s="165">
        <v>6</v>
      </c>
      <c r="I3317" s="162"/>
    </row>
    <row r="3318" spans="2:9" s="158" customFormat="1" ht="10.5" customHeight="1">
      <c r="B3318" s="163"/>
      <c r="C3318" s="181" t="s">
        <v>3394</v>
      </c>
      <c r="D3318" s="181"/>
      <c r="E3318" s="164"/>
      <c r="F3318" s="165"/>
      <c r="G3318" s="165"/>
      <c r="H3318" s="165"/>
      <c r="I3318" s="162"/>
    </row>
    <row r="3319" spans="2:9" s="158" customFormat="1" ht="10.5" customHeight="1">
      <c r="B3319" s="163"/>
      <c r="C3319" s="181" t="s">
        <v>3395</v>
      </c>
      <c r="D3319" s="181"/>
      <c r="E3319" s="164">
        <v>6</v>
      </c>
      <c r="F3319" s="165">
        <v>16</v>
      </c>
      <c r="G3319" s="165">
        <v>8</v>
      </c>
      <c r="H3319" s="165">
        <v>8</v>
      </c>
      <c r="I3319" s="162"/>
    </row>
    <row r="3320" spans="2:9" s="158" customFormat="1" ht="10.5" customHeight="1">
      <c r="B3320" s="163"/>
      <c r="C3320" s="181" t="s">
        <v>3396</v>
      </c>
      <c r="D3320" s="181"/>
      <c r="E3320" s="164">
        <v>7</v>
      </c>
      <c r="F3320" s="165">
        <v>33</v>
      </c>
      <c r="G3320" s="165">
        <v>15</v>
      </c>
      <c r="H3320" s="165">
        <v>18</v>
      </c>
      <c r="I3320" s="162"/>
    </row>
    <row r="3321" spans="2:9" s="158" customFormat="1" ht="10.5" customHeight="1">
      <c r="B3321" s="163"/>
      <c r="C3321" s="181" t="s">
        <v>3397</v>
      </c>
      <c r="D3321" s="181"/>
      <c r="E3321" s="164">
        <v>4</v>
      </c>
      <c r="F3321" s="165">
        <v>11</v>
      </c>
      <c r="G3321" s="165">
        <v>5</v>
      </c>
      <c r="H3321" s="165">
        <v>6</v>
      </c>
      <c r="I3321" s="162"/>
    </row>
    <row r="3322" spans="2:9" s="158" customFormat="1" ht="10.5" customHeight="1">
      <c r="B3322" s="163"/>
      <c r="C3322" s="181" t="s">
        <v>3398</v>
      </c>
      <c r="D3322" s="181"/>
      <c r="E3322" s="164">
        <v>3</v>
      </c>
      <c r="F3322" s="165">
        <v>13</v>
      </c>
      <c r="G3322" s="165">
        <v>8</v>
      </c>
      <c r="H3322" s="165">
        <v>5</v>
      </c>
      <c r="I3322" s="162"/>
    </row>
    <row r="3323" spans="2:9" s="158" customFormat="1" ht="10.5" customHeight="1">
      <c r="B3323" s="163"/>
      <c r="C3323" s="181" t="s">
        <v>3399</v>
      </c>
      <c r="D3323" s="181"/>
      <c r="E3323" s="164">
        <v>17</v>
      </c>
      <c r="F3323" s="165">
        <v>49</v>
      </c>
      <c r="G3323" s="165">
        <v>21</v>
      </c>
      <c r="H3323" s="165">
        <v>28</v>
      </c>
      <c r="I3323" s="162"/>
    </row>
    <row r="3324" spans="2:9" s="158" customFormat="1" ht="10.5" customHeight="1">
      <c r="B3324" s="163"/>
      <c r="C3324" s="181" t="s">
        <v>3400</v>
      </c>
      <c r="D3324" s="181"/>
      <c r="E3324" s="164"/>
      <c r="F3324" s="165"/>
      <c r="G3324" s="165"/>
      <c r="H3324" s="165"/>
      <c r="I3324" s="162"/>
    </row>
    <row r="3325" spans="2:9" s="158" customFormat="1" ht="10.5" customHeight="1">
      <c r="B3325" s="163"/>
      <c r="C3325" s="181"/>
      <c r="D3325" s="181"/>
      <c r="E3325" s="166"/>
      <c r="F3325" s="167"/>
      <c r="G3325" s="167"/>
      <c r="H3325" s="167"/>
      <c r="I3325" s="162"/>
    </row>
    <row r="3326" spans="2:9" s="158" customFormat="1" ht="10.5" customHeight="1">
      <c r="B3326" s="163"/>
      <c r="C3326" s="181" t="s">
        <v>3401</v>
      </c>
      <c r="D3326" s="181"/>
      <c r="E3326" s="166">
        <f>SUM(E3327:E3350)</f>
        <v>94</v>
      </c>
      <c r="F3326" s="167">
        <f>SUM(F3327:F3350)</f>
        <v>245</v>
      </c>
      <c r="G3326" s="167">
        <f>SUM(G3327:G3350)</f>
        <v>122</v>
      </c>
      <c r="H3326" s="167">
        <f>SUM(H3327:H3350)</f>
        <v>123</v>
      </c>
      <c r="I3326" s="162"/>
    </row>
    <row r="3327" spans="2:9" s="158" customFormat="1" ht="10.5" customHeight="1">
      <c r="B3327" s="163"/>
      <c r="C3327" s="181" t="s">
        <v>3402</v>
      </c>
      <c r="D3327" s="181"/>
      <c r="E3327" s="164">
        <v>13</v>
      </c>
      <c r="F3327" s="165">
        <v>34</v>
      </c>
      <c r="G3327" s="165">
        <v>15</v>
      </c>
      <c r="H3327" s="165">
        <v>19</v>
      </c>
      <c r="I3327" s="162"/>
    </row>
    <row r="3328" spans="2:9" s="158" customFormat="1" ht="10.5" customHeight="1">
      <c r="B3328" s="163"/>
      <c r="C3328" s="181" t="s">
        <v>3403</v>
      </c>
      <c r="D3328" s="181"/>
      <c r="E3328" s="164">
        <v>9</v>
      </c>
      <c r="F3328" s="165">
        <v>22</v>
      </c>
      <c r="G3328" s="165">
        <v>10</v>
      </c>
      <c r="H3328" s="165">
        <v>12</v>
      </c>
      <c r="I3328" s="162"/>
    </row>
    <row r="3329" spans="2:9" s="158" customFormat="1" ht="10.5" customHeight="1">
      <c r="B3329" s="163"/>
      <c r="C3329" s="181" t="s">
        <v>3404</v>
      </c>
      <c r="D3329" s="181"/>
      <c r="E3329" s="164"/>
      <c r="F3329" s="165"/>
      <c r="G3329" s="165"/>
      <c r="H3329" s="165"/>
      <c r="I3329" s="162"/>
    </row>
    <row r="3330" spans="2:9" s="158" customFormat="1" ht="10.5" customHeight="1">
      <c r="B3330" s="163"/>
      <c r="C3330" s="181" t="s">
        <v>3405</v>
      </c>
      <c r="D3330" s="181"/>
      <c r="E3330" s="164">
        <v>5</v>
      </c>
      <c r="F3330" s="165">
        <v>18</v>
      </c>
      <c r="G3330" s="165">
        <v>10</v>
      </c>
      <c r="H3330" s="165">
        <v>8</v>
      </c>
      <c r="I3330" s="162"/>
    </row>
    <row r="3331" spans="2:9" s="158" customFormat="1" ht="10.5" customHeight="1">
      <c r="B3331" s="163"/>
      <c r="C3331" s="181" t="s">
        <v>3406</v>
      </c>
      <c r="D3331" s="181"/>
      <c r="E3331" s="164"/>
      <c r="F3331" s="165"/>
      <c r="G3331" s="165"/>
      <c r="H3331" s="165"/>
      <c r="I3331" s="162"/>
    </row>
    <row r="3332" spans="2:9" s="158" customFormat="1" ht="10.5" customHeight="1">
      <c r="B3332" s="163"/>
      <c r="C3332" s="181" t="s">
        <v>3407</v>
      </c>
      <c r="D3332" s="181"/>
      <c r="E3332" s="164">
        <v>6</v>
      </c>
      <c r="F3332" s="165">
        <v>15</v>
      </c>
      <c r="G3332" s="165">
        <v>6</v>
      </c>
      <c r="H3332" s="165">
        <v>9</v>
      </c>
      <c r="I3332" s="162"/>
    </row>
    <row r="3333" spans="2:9" s="158" customFormat="1" ht="10.5" customHeight="1">
      <c r="B3333" s="163"/>
      <c r="C3333" s="181" t="s">
        <v>3408</v>
      </c>
      <c r="D3333" s="181"/>
      <c r="E3333" s="164"/>
      <c r="F3333" s="165"/>
      <c r="G3333" s="165"/>
      <c r="H3333" s="165"/>
      <c r="I3333" s="162"/>
    </row>
    <row r="3334" spans="2:9" s="158" customFormat="1" ht="10.5" customHeight="1">
      <c r="B3334" s="163"/>
      <c r="C3334" s="181" t="s">
        <v>3409</v>
      </c>
      <c r="D3334" s="181"/>
      <c r="E3334" s="164">
        <v>3</v>
      </c>
      <c r="F3334" s="165">
        <v>4</v>
      </c>
      <c r="G3334" s="165">
        <v>2</v>
      </c>
      <c r="H3334" s="165">
        <v>2</v>
      </c>
      <c r="I3334" s="162"/>
    </row>
    <row r="3335" spans="2:9" s="158" customFormat="1" ht="10.5" customHeight="1">
      <c r="B3335" s="163"/>
      <c r="C3335" s="181" t="s">
        <v>3410</v>
      </c>
      <c r="D3335" s="181"/>
      <c r="E3335" s="164">
        <v>6</v>
      </c>
      <c r="F3335" s="165">
        <v>15</v>
      </c>
      <c r="G3335" s="165">
        <v>8</v>
      </c>
      <c r="H3335" s="165">
        <v>7</v>
      </c>
      <c r="I3335" s="162"/>
    </row>
    <row r="3336" spans="2:9" s="158" customFormat="1" ht="10.5" customHeight="1">
      <c r="B3336" s="163"/>
      <c r="C3336" s="181" t="s">
        <v>3411</v>
      </c>
      <c r="D3336" s="181"/>
      <c r="E3336" s="164"/>
      <c r="F3336" s="165"/>
      <c r="G3336" s="165"/>
      <c r="H3336" s="165"/>
      <c r="I3336" s="162"/>
    </row>
    <row r="3337" spans="2:9" s="158" customFormat="1" ht="10.5" customHeight="1">
      <c r="B3337" s="163"/>
      <c r="C3337" s="181" t="s">
        <v>3412</v>
      </c>
      <c r="D3337" s="181"/>
      <c r="E3337" s="164">
        <v>3</v>
      </c>
      <c r="F3337" s="165">
        <v>7</v>
      </c>
      <c r="G3337" s="165">
        <v>4</v>
      </c>
      <c r="H3337" s="165">
        <v>3</v>
      </c>
      <c r="I3337" s="162"/>
    </row>
    <row r="3338" spans="2:9" s="158" customFormat="1" ht="10.5" customHeight="1">
      <c r="B3338" s="163"/>
      <c r="C3338" s="181" t="s">
        <v>3413</v>
      </c>
      <c r="D3338" s="181"/>
      <c r="E3338" s="164"/>
      <c r="F3338" s="165"/>
      <c r="G3338" s="165"/>
      <c r="H3338" s="165"/>
      <c r="I3338" s="162"/>
    </row>
    <row r="3339" spans="2:9" s="158" customFormat="1" ht="10.5" customHeight="1">
      <c r="B3339" s="163"/>
      <c r="C3339" s="181" t="s">
        <v>3414</v>
      </c>
      <c r="D3339" s="181"/>
      <c r="E3339" s="164">
        <v>4</v>
      </c>
      <c r="F3339" s="165">
        <v>11</v>
      </c>
      <c r="G3339" s="165">
        <v>6</v>
      </c>
      <c r="H3339" s="165">
        <v>5</v>
      </c>
      <c r="I3339" s="162"/>
    </row>
    <row r="3340" spans="2:9" s="158" customFormat="1" ht="10.5" customHeight="1">
      <c r="B3340" s="163"/>
      <c r="C3340" s="181" t="s">
        <v>3415</v>
      </c>
      <c r="D3340" s="181"/>
      <c r="E3340" s="164"/>
      <c r="F3340" s="165"/>
      <c r="G3340" s="165"/>
      <c r="H3340" s="165"/>
      <c r="I3340" s="162"/>
    </row>
    <row r="3341" spans="2:9" s="158" customFormat="1" ht="10.5" customHeight="1">
      <c r="B3341" s="163"/>
      <c r="C3341" s="181" t="s">
        <v>3416</v>
      </c>
      <c r="D3341" s="181"/>
      <c r="E3341" s="164">
        <v>6</v>
      </c>
      <c r="F3341" s="165">
        <v>15</v>
      </c>
      <c r="G3341" s="165">
        <v>6</v>
      </c>
      <c r="H3341" s="165">
        <v>9</v>
      </c>
      <c r="I3341" s="162"/>
    </row>
    <row r="3342" spans="2:9" s="158" customFormat="1" ht="10.5" customHeight="1">
      <c r="B3342" s="169"/>
      <c r="C3342" s="182" t="s">
        <v>3417</v>
      </c>
      <c r="D3342" s="182"/>
      <c r="E3342" s="170">
        <v>4</v>
      </c>
      <c r="F3342" s="171">
        <v>9</v>
      </c>
      <c r="G3342" s="171">
        <v>5</v>
      </c>
      <c r="H3342" s="171">
        <v>4</v>
      </c>
      <c r="I3342" s="162"/>
    </row>
    <row r="3343" spans="2:9" s="158" customFormat="1" ht="10.5" customHeight="1">
      <c r="B3343" s="163"/>
      <c r="C3343" s="181" t="s">
        <v>3418</v>
      </c>
      <c r="D3343" s="181"/>
      <c r="E3343" s="164">
        <v>10</v>
      </c>
      <c r="F3343" s="165">
        <v>31</v>
      </c>
      <c r="G3343" s="165">
        <v>19</v>
      </c>
      <c r="H3343" s="165">
        <v>12</v>
      </c>
      <c r="I3343" s="162"/>
    </row>
    <row r="3344" spans="2:9" s="158" customFormat="1" ht="10.5" customHeight="1">
      <c r="B3344" s="163"/>
      <c r="C3344" s="181" t="s">
        <v>3419</v>
      </c>
      <c r="D3344" s="181"/>
      <c r="E3344" s="164"/>
      <c r="F3344" s="165"/>
      <c r="G3344" s="165"/>
      <c r="H3344" s="165"/>
      <c r="I3344" s="162"/>
    </row>
    <row r="3345" spans="2:9" s="158" customFormat="1" ht="10.5" customHeight="1">
      <c r="B3345" s="163"/>
      <c r="C3345" s="181" t="s">
        <v>3420</v>
      </c>
      <c r="D3345" s="181"/>
      <c r="E3345" s="164">
        <v>8</v>
      </c>
      <c r="F3345" s="165">
        <v>19</v>
      </c>
      <c r="G3345" s="165">
        <v>9</v>
      </c>
      <c r="H3345" s="165">
        <v>10</v>
      </c>
      <c r="I3345" s="162"/>
    </row>
    <row r="3346" spans="2:9" s="158" customFormat="1" ht="10.5" customHeight="1">
      <c r="B3346" s="163"/>
      <c r="C3346" s="181" t="s">
        <v>3421</v>
      </c>
      <c r="D3346" s="181"/>
      <c r="E3346" s="164"/>
      <c r="F3346" s="165"/>
      <c r="G3346" s="165"/>
      <c r="H3346" s="165"/>
      <c r="I3346" s="162"/>
    </row>
    <row r="3347" spans="2:9" s="158" customFormat="1" ht="10.5" customHeight="1">
      <c r="B3347" s="163"/>
      <c r="C3347" s="181" t="s">
        <v>3422</v>
      </c>
      <c r="D3347" s="181"/>
      <c r="E3347" s="164">
        <v>6</v>
      </c>
      <c r="F3347" s="165">
        <v>17</v>
      </c>
      <c r="G3347" s="165">
        <v>8</v>
      </c>
      <c r="H3347" s="165">
        <v>9</v>
      </c>
      <c r="I3347" s="162"/>
    </row>
    <row r="3348" spans="2:9" s="158" customFormat="1" ht="10.5" customHeight="1">
      <c r="B3348" s="163"/>
      <c r="C3348" s="181" t="s">
        <v>3423</v>
      </c>
      <c r="D3348" s="181"/>
      <c r="E3348" s="164"/>
      <c r="F3348" s="165"/>
      <c r="G3348" s="165"/>
      <c r="H3348" s="165"/>
      <c r="I3348" s="162"/>
    </row>
    <row r="3349" spans="2:9" s="158" customFormat="1" ht="10.5" customHeight="1">
      <c r="B3349" s="163"/>
      <c r="C3349" s="181" t="s">
        <v>3424</v>
      </c>
      <c r="D3349" s="181"/>
      <c r="E3349" s="164">
        <v>5</v>
      </c>
      <c r="F3349" s="165">
        <v>13</v>
      </c>
      <c r="G3349" s="165">
        <v>8</v>
      </c>
      <c r="H3349" s="165">
        <v>5</v>
      </c>
      <c r="I3349" s="162"/>
    </row>
    <row r="3350" spans="2:9" s="158" customFormat="1" ht="10.5" customHeight="1">
      <c r="B3350" s="163"/>
      <c r="C3350" s="181" t="s">
        <v>3425</v>
      </c>
      <c r="D3350" s="181"/>
      <c r="E3350" s="164">
        <v>6</v>
      </c>
      <c r="F3350" s="165">
        <v>15</v>
      </c>
      <c r="G3350" s="165">
        <v>6</v>
      </c>
      <c r="H3350" s="165">
        <v>9</v>
      </c>
      <c r="I3350" s="162"/>
    </row>
    <row r="3351" spans="2:9" s="158" customFormat="1" ht="10.5" customHeight="1">
      <c r="B3351" s="163"/>
      <c r="C3351" s="181"/>
      <c r="D3351" s="181"/>
      <c r="E3351" s="166"/>
      <c r="F3351" s="167"/>
      <c r="G3351" s="167"/>
      <c r="H3351" s="167"/>
      <c r="I3351" s="162"/>
    </row>
    <row r="3352" spans="2:9" s="158" customFormat="1" ht="10.5" customHeight="1">
      <c r="B3352" s="163"/>
      <c r="C3352" s="181" t="s">
        <v>3426</v>
      </c>
      <c r="D3352" s="181"/>
      <c r="E3352" s="166">
        <f>SUM(E3353:E3362)</f>
        <v>60</v>
      </c>
      <c r="F3352" s="167">
        <f>SUM(F3353:F3362)</f>
        <v>179</v>
      </c>
      <c r="G3352" s="167">
        <f>SUM(G3353:G3362)</f>
        <v>94</v>
      </c>
      <c r="H3352" s="167">
        <f>SUM(H3353:H3362)</f>
        <v>85</v>
      </c>
      <c r="I3352" s="162"/>
    </row>
    <row r="3353" spans="2:9" s="158" customFormat="1" ht="10.5" customHeight="1">
      <c r="B3353" s="163"/>
      <c r="C3353" s="181" t="s">
        <v>3427</v>
      </c>
      <c r="D3353" s="181"/>
      <c r="E3353" s="164">
        <v>10</v>
      </c>
      <c r="F3353" s="165">
        <v>32</v>
      </c>
      <c r="G3353" s="165">
        <v>15</v>
      </c>
      <c r="H3353" s="165">
        <v>17</v>
      </c>
      <c r="I3353" s="162"/>
    </row>
    <row r="3354" spans="2:9" s="158" customFormat="1" ht="10.5" customHeight="1">
      <c r="B3354" s="163"/>
      <c r="C3354" s="181" t="s">
        <v>3428</v>
      </c>
      <c r="D3354" s="181"/>
      <c r="E3354" s="164">
        <v>15</v>
      </c>
      <c r="F3354" s="165">
        <v>55</v>
      </c>
      <c r="G3354" s="165">
        <v>30</v>
      </c>
      <c r="H3354" s="165">
        <v>25</v>
      </c>
      <c r="I3354" s="162"/>
    </row>
    <row r="3355" spans="2:9" s="158" customFormat="1" ht="10.5" customHeight="1">
      <c r="B3355" s="163"/>
      <c r="C3355" s="181" t="s">
        <v>3429</v>
      </c>
      <c r="D3355" s="181"/>
      <c r="E3355" s="164">
        <v>12</v>
      </c>
      <c r="F3355" s="165">
        <v>36</v>
      </c>
      <c r="G3355" s="165">
        <v>18</v>
      </c>
      <c r="H3355" s="165">
        <v>18</v>
      </c>
      <c r="I3355" s="162"/>
    </row>
    <row r="3356" spans="2:9" s="158" customFormat="1" ht="10.5" customHeight="1">
      <c r="B3356" s="163"/>
      <c r="C3356" s="181" t="s">
        <v>3430</v>
      </c>
      <c r="D3356" s="181"/>
      <c r="E3356" s="164">
        <v>3</v>
      </c>
      <c r="F3356" s="165">
        <v>7</v>
      </c>
      <c r="G3356" s="165">
        <v>4</v>
      </c>
      <c r="H3356" s="165">
        <v>3</v>
      </c>
      <c r="I3356" s="162"/>
    </row>
    <row r="3357" spans="2:9" s="158" customFormat="1" ht="10.5" customHeight="1">
      <c r="B3357" s="163"/>
      <c r="C3357" s="181" t="s">
        <v>3431</v>
      </c>
      <c r="D3357" s="181"/>
      <c r="E3357" s="164"/>
      <c r="F3357" s="165"/>
      <c r="G3357" s="165"/>
      <c r="H3357" s="165"/>
      <c r="I3357" s="162"/>
    </row>
    <row r="3358" spans="2:9" s="158" customFormat="1" ht="10.5" customHeight="1">
      <c r="B3358" s="163"/>
      <c r="C3358" s="181" t="s">
        <v>3432</v>
      </c>
      <c r="D3358" s="181"/>
      <c r="E3358" s="164">
        <v>9</v>
      </c>
      <c r="F3358" s="165">
        <v>26</v>
      </c>
      <c r="G3358" s="165">
        <v>14</v>
      </c>
      <c r="H3358" s="165">
        <v>12</v>
      </c>
      <c r="I3358" s="162"/>
    </row>
    <row r="3359" spans="2:9" s="158" customFormat="1" ht="10.5" customHeight="1">
      <c r="B3359" s="163"/>
      <c r="C3359" s="181" t="s">
        <v>3433</v>
      </c>
      <c r="D3359" s="181"/>
      <c r="E3359" s="164">
        <v>5</v>
      </c>
      <c r="F3359" s="165">
        <v>8</v>
      </c>
      <c r="G3359" s="165">
        <v>6</v>
      </c>
      <c r="H3359" s="165">
        <v>2</v>
      </c>
      <c r="I3359" s="162"/>
    </row>
    <row r="3360" spans="2:9" s="158" customFormat="1" ht="10.5" customHeight="1">
      <c r="B3360" s="163"/>
      <c r="C3360" s="181" t="s">
        <v>3434</v>
      </c>
      <c r="D3360" s="181"/>
      <c r="E3360" s="164"/>
      <c r="F3360" s="165"/>
      <c r="G3360" s="165"/>
      <c r="H3360" s="165"/>
      <c r="I3360" s="162"/>
    </row>
    <row r="3361" spans="2:9" s="158" customFormat="1" ht="10.5" customHeight="1">
      <c r="B3361" s="163"/>
      <c r="C3361" s="181" t="s">
        <v>3435</v>
      </c>
      <c r="D3361" s="181"/>
      <c r="E3361" s="164">
        <v>6</v>
      </c>
      <c r="F3361" s="165">
        <v>15</v>
      </c>
      <c r="G3361" s="165">
        <v>7</v>
      </c>
      <c r="H3361" s="165">
        <v>8</v>
      </c>
      <c r="I3361" s="162"/>
    </row>
    <row r="3362" spans="2:9" s="158" customFormat="1" ht="10.5" customHeight="1">
      <c r="B3362" s="163"/>
      <c r="C3362" s="181" t="s">
        <v>3436</v>
      </c>
      <c r="D3362" s="181"/>
      <c r="E3362" s="164"/>
      <c r="F3362" s="165"/>
      <c r="G3362" s="165"/>
      <c r="H3362" s="165"/>
      <c r="I3362" s="162"/>
    </row>
    <row r="3363" spans="2:9" s="158" customFormat="1" ht="10.5" customHeight="1">
      <c r="B3363" s="163"/>
      <c r="C3363" s="181"/>
      <c r="D3363" s="181"/>
      <c r="E3363" s="166"/>
      <c r="F3363" s="167"/>
      <c r="G3363" s="167"/>
      <c r="H3363" s="167"/>
      <c r="I3363" s="162"/>
    </row>
    <row r="3364" spans="2:9" s="158" customFormat="1" ht="10.5" customHeight="1">
      <c r="B3364" s="163"/>
      <c r="C3364" s="181" t="s">
        <v>3437</v>
      </c>
      <c r="D3364" s="181"/>
      <c r="E3364" s="166">
        <f>SUM(E3365:E3374)</f>
        <v>66</v>
      </c>
      <c r="F3364" s="167">
        <f>SUM(F3365:F3374)</f>
        <v>194</v>
      </c>
      <c r="G3364" s="167">
        <f>SUM(G3365:G3374)</f>
        <v>101</v>
      </c>
      <c r="H3364" s="167">
        <f>SUM(H3365:H3374)</f>
        <v>93</v>
      </c>
      <c r="I3364" s="162"/>
    </row>
    <row r="3365" spans="2:9" s="158" customFormat="1" ht="10.5" customHeight="1">
      <c r="B3365" s="163"/>
      <c r="C3365" s="181" t="s">
        <v>3438</v>
      </c>
      <c r="D3365" s="181"/>
      <c r="E3365" s="164">
        <v>5</v>
      </c>
      <c r="F3365" s="165">
        <v>13</v>
      </c>
      <c r="G3365" s="165">
        <v>6</v>
      </c>
      <c r="H3365" s="165">
        <v>7</v>
      </c>
      <c r="I3365" s="162"/>
    </row>
    <row r="3366" spans="2:9" s="158" customFormat="1" ht="10.5" customHeight="1">
      <c r="B3366" s="163"/>
      <c r="C3366" s="181" t="s">
        <v>3439</v>
      </c>
      <c r="D3366" s="181"/>
      <c r="E3366" s="164"/>
      <c r="F3366" s="165"/>
      <c r="G3366" s="165"/>
      <c r="H3366" s="165"/>
      <c r="I3366" s="162"/>
    </row>
    <row r="3367" spans="2:9" s="158" customFormat="1" ht="10.5" customHeight="1">
      <c r="B3367" s="163"/>
      <c r="C3367" s="181" t="s">
        <v>3440</v>
      </c>
      <c r="D3367" s="181"/>
      <c r="E3367" s="164">
        <v>9</v>
      </c>
      <c r="F3367" s="165">
        <v>23</v>
      </c>
      <c r="G3367" s="165">
        <v>11</v>
      </c>
      <c r="H3367" s="165">
        <v>12</v>
      </c>
      <c r="I3367" s="162"/>
    </row>
    <row r="3368" spans="2:9" s="158" customFormat="1" ht="10.5" customHeight="1">
      <c r="B3368" s="163"/>
      <c r="C3368" s="181" t="s">
        <v>3441</v>
      </c>
      <c r="D3368" s="181"/>
      <c r="E3368" s="164">
        <v>8</v>
      </c>
      <c r="F3368" s="165">
        <v>21</v>
      </c>
      <c r="G3368" s="165">
        <v>12</v>
      </c>
      <c r="H3368" s="165">
        <v>9</v>
      </c>
      <c r="I3368" s="162"/>
    </row>
    <row r="3369" spans="2:9" s="158" customFormat="1" ht="10.5" customHeight="1">
      <c r="B3369" s="163"/>
      <c r="C3369" s="181" t="s">
        <v>3442</v>
      </c>
      <c r="D3369" s="181"/>
      <c r="E3369" s="164">
        <v>8</v>
      </c>
      <c r="F3369" s="165">
        <v>24</v>
      </c>
      <c r="G3369" s="165">
        <v>15</v>
      </c>
      <c r="H3369" s="165">
        <v>9</v>
      </c>
      <c r="I3369" s="162"/>
    </row>
    <row r="3370" spans="2:9" s="158" customFormat="1" ht="10.5" customHeight="1">
      <c r="B3370" s="163"/>
      <c r="C3370" s="181" t="s">
        <v>3443</v>
      </c>
      <c r="D3370" s="181"/>
      <c r="E3370" s="164"/>
      <c r="F3370" s="165"/>
      <c r="G3370" s="165"/>
      <c r="H3370" s="165"/>
      <c r="I3370" s="162"/>
    </row>
    <row r="3371" spans="2:9" s="158" customFormat="1" ht="10.5" customHeight="1">
      <c r="B3371" s="163"/>
      <c r="C3371" s="181" t="s">
        <v>3444</v>
      </c>
      <c r="D3371" s="181"/>
      <c r="E3371" s="164">
        <v>4</v>
      </c>
      <c r="F3371" s="165">
        <v>7</v>
      </c>
      <c r="G3371" s="165">
        <v>3</v>
      </c>
      <c r="H3371" s="165">
        <v>4</v>
      </c>
      <c r="I3371" s="162"/>
    </row>
    <row r="3372" spans="2:9" s="158" customFormat="1" ht="10.5" customHeight="1">
      <c r="B3372" s="163"/>
      <c r="C3372" s="181" t="s">
        <v>3445</v>
      </c>
      <c r="D3372" s="181"/>
      <c r="E3372" s="164"/>
      <c r="F3372" s="165"/>
      <c r="G3372" s="165"/>
      <c r="H3372" s="165"/>
      <c r="I3372" s="162"/>
    </row>
    <row r="3373" spans="2:9" s="158" customFormat="1" ht="10.5" customHeight="1">
      <c r="B3373" s="163"/>
      <c r="C3373" s="181" t="s">
        <v>3446</v>
      </c>
      <c r="D3373" s="181"/>
      <c r="E3373" s="164">
        <v>20</v>
      </c>
      <c r="F3373" s="165">
        <v>64</v>
      </c>
      <c r="G3373" s="165">
        <v>33</v>
      </c>
      <c r="H3373" s="165">
        <v>31</v>
      </c>
      <c r="I3373" s="162"/>
    </row>
    <row r="3374" spans="2:9" s="158" customFormat="1" ht="10.5" customHeight="1">
      <c r="B3374" s="163"/>
      <c r="C3374" s="181" t="s">
        <v>3447</v>
      </c>
      <c r="D3374" s="181"/>
      <c r="E3374" s="164">
        <v>12</v>
      </c>
      <c r="F3374" s="165">
        <v>42</v>
      </c>
      <c r="G3374" s="165">
        <v>21</v>
      </c>
      <c r="H3374" s="165">
        <v>21</v>
      </c>
      <c r="I3374" s="162"/>
    </row>
    <row r="3375" spans="2:9" s="158" customFormat="1" ht="10.5" customHeight="1">
      <c r="B3375" s="163"/>
      <c r="C3375" s="181"/>
      <c r="D3375" s="181"/>
      <c r="E3375" s="166"/>
      <c r="F3375" s="167"/>
      <c r="G3375" s="167"/>
      <c r="H3375" s="167"/>
      <c r="I3375" s="162"/>
    </row>
    <row r="3376" spans="2:9" s="158" customFormat="1" ht="10.5" customHeight="1">
      <c r="B3376" s="163"/>
      <c r="C3376" s="181" t="s">
        <v>3448</v>
      </c>
      <c r="D3376" s="181"/>
      <c r="E3376" s="166">
        <f>SUM(E3377:E3386)</f>
        <v>122</v>
      </c>
      <c r="F3376" s="167">
        <f>SUM(F3377:F3386)</f>
        <v>308</v>
      </c>
      <c r="G3376" s="167">
        <f>SUM(G3377:G3386)</f>
        <v>146</v>
      </c>
      <c r="H3376" s="167">
        <f>SUM(H3377:H3386)</f>
        <v>162</v>
      </c>
      <c r="I3376" s="162"/>
    </row>
    <row r="3377" spans="2:9" s="158" customFormat="1" ht="10.5" customHeight="1">
      <c r="B3377" s="163"/>
      <c r="C3377" s="181" t="s">
        <v>3449</v>
      </c>
      <c r="D3377" s="181"/>
      <c r="E3377" s="164">
        <v>11</v>
      </c>
      <c r="F3377" s="165">
        <v>32</v>
      </c>
      <c r="G3377" s="165">
        <v>11</v>
      </c>
      <c r="H3377" s="165">
        <v>21</v>
      </c>
      <c r="I3377" s="162"/>
    </row>
    <row r="3378" spans="2:9" s="158" customFormat="1" ht="10.5" customHeight="1">
      <c r="B3378" s="163"/>
      <c r="C3378" s="181" t="s">
        <v>3450</v>
      </c>
      <c r="D3378" s="181"/>
      <c r="E3378" s="164">
        <v>10</v>
      </c>
      <c r="F3378" s="165">
        <v>21</v>
      </c>
      <c r="G3378" s="165">
        <v>9</v>
      </c>
      <c r="H3378" s="165">
        <v>12</v>
      </c>
      <c r="I3378" s="162"/>
    </row>
    <row r="3379" spans="2:9" s="158" customFormat="1" ht="10.5" customHeight="1">
      <c r="B3379" s="163"/>
      <c r="C3379" s="181" t="s">
        <v>3451</v>
      </c>
      <c r="D3379" s="181"/>
      <c r="E3379" s="164">
        <v>23</v>
      </c>
      <c r="F3379" s="165">
        <v>68</v>
      </c>
      <c r="G3379" s="165">
        <v>32</v>
      </c>
      <c r="H3379" s="165">
        <v>36</v>
      </c>
      <c r="I3379" s="162"/>
    </row>
    <row r="3380" spans="2:9" s="158" customFormat="1" ht="10.5" customHeight="1">
      <c r="B3380" s="163"/>
      <c r="C3380" s="181" t="s">
        <v>3452</v>
      </c>
      <c r="D3380" s="181"/>
      <c r="E3380" s="164">
        <v>14</v>
      </c>
      <c r="F3380" s="165">
        <v>44</v>
      </c>
      <c r="G3380" s="165">
        <v>24</v>
      </c>
      <c r="H3380" s="165">
        <v>20</v>
      </c>
      <c r="I3380" s="162"/>
    </row>
    <row r="3381" spans="2:9" s="158" customFormat="1" ht="10.5" customHeight="1">
      <c r="B3381" s="163"/>
      <c r="C3381" s="181" t="s">
        <v>3453</v>
      </c>
      <c r="D3381" s="181"/>
      <c r="E3381" s="164">
        <v>7</v>
      </c>
      <c r="F3381" s="165">
        <v>24</v>
      </c>
      <c r="G3381" s="165">
        <v>12</v>
      </c>
      <c r="H3381" s="165">
        <v>12</v>
      </c>
      <c r="I3381" s="162"/>
    </row>
    <row r="3382" spans="2:9" s="158" customFormat="1" ht="10.5" customHeight="1">
      <c r="B3382" s="163"/>
      <c r="C3382" s="181" t="s">
        <v>3454</v>
      </c>
      <c r="D3382" s="181"/>
      <c r="E3382" s="164">
        <v>13</v>
      </c>
      <c r="F3382" s="165">
        <v>27</v>
      </c>
      <c r="G3382" s="165">
        <v>11</v>
      </c>
      <c r="H3382" s="165">
        <v>16</v>
      </c>
      <c r="I3382" s="162"/>
    </row>
    <row r="3383" spans="2:9" s="158" customFormat="1" ht="10.5" customHeight="1">
      <c r="B3383" s="163"/>
      <c r="C3383" s="181" t="s">
        <v>3455</v>
      </c>
      <c r="D3383" s="181"/>
      <c r="E3383" s="164">
        <v>9</v>
      </c>
      <c r="F3383" s="165">
        <v>21</v>
      </c>
      <c r="G3383" s="165">
        <v>9</v>
      </c>
      <c r="H3383" s="165">
        <v>12</v>
      </c>
      <c r="I3383" s="162"/>
    </row>
    <row r="3384" spans="2:9" s="158" customFormat="1" ht="10.5" customHeight="1">
      <c r="B3384" s="163"/>
      <c r="C3384" s="181" t="s">
        <v>3456</v>
      </c>
      <c r="D3384" s="181"/>
      <c r="E3384" s="164">
        <v>12</v>
      </c>
      <c r="F3384" s="165">
        <v>23</v>
      </c>
      <c r="G3384" s="165">
        <v>9</v>
      </c>
      <c r="H3384" s="165">
        <v>14</v>
      </c>
      <c r="I3384" s="162"/>
    </row>
    <row r="3385" spans="2:9" s="158" customFormat="1" ht="10.5" customHeight="1">
      <c r="B3385" s="163"/>
      <c r="C3385" s="181" t="s">
        <v>3457</v>
      </c>
      <c r="D3385" s="181"/>
      <c r="E3385" s="164">
        <v>15</v>
      </c>
      <c r="F3385" s="165">
        <v>33</v>
      </c>
      <c r="G3385" s="165">
        <v>19</v>
      </c>
      <c r="H3385" s="165">
        <v>14</v>
      </c>
      <c r="I3385" s="162"/>
    </row>
    <row r="3386" spans="2:9" s="158" customFormat="1" ht="10.5" customHeight="1">
      <c r="B3386" s="163"/>
      <c r="C3386" s="181" t="s">
        <v>3458</v>
      </c>
      <c r="D3386" s="181"/>
      <c r="E3386" s="164">
        <v>8</v>
      </c>
      <c r="F3386" s="165">
        <v>15</v>
      </c>
      <c r="G3386" s="165">
        <v>10</v>
      </c>
      <c r="H3386" s="165">
        <v>5</v>
      </c>
      <c r="I3386" s="162"/>
    </row>
    <row r="3387" spans="2:9" s="158" customFormat="1" ht="10.5" customHeight="1">
      <c r="B3387" s="163"/>
      <c r="C3387" s="181"/>
      <c r="D3387" s="181"/>
      <c r="E3387" s="166"/>
      <c r="F3387" s="167"/>
      <c r="G3387" s="167"/>
      <c r="H3387" s="167"/>
      <c r="I3387" s="162"/>
    </row>
    <row r="3388" spans="2:9" s="158" customFormat="1" ht="10.5" customHeight="1">
      <c r="B3388" s="163"/>
      <c r="C3388" s="181" t="s">
        <v>3459</v>
      </c>
      <c r="D3388" s="181"/>
      <c r="E3388" s="166">
        <f>SUM(E3389:E3398)</f>
        <v>111</v>
      </c>
      <c r="F3388" s="167">
        <f>SUM(F3389:F3398)</f>
        <v>307</v>
      </c>
      <c r="G3388" s="167">
        <f>SUM(G3389:G3398)</f>
        <v>162</v>
      </c>
      <c r="H3388" s="167">
        <f>SUM(H3389:H3398)</f>
        <v>145</v>
      </c>
      <c r="I3388" s="162"/>
    </row>
    <row r="3389" spans="2:9" s="158" customFormat="1" ht="10.5" customHeight="1">
      <c r="B3389" s="163"/>
      <c r="C3389" s="181" t="s">
        <v>3460</v>
      </c>
      <c r="D3389" s="181"/>
      <c r="E3389" s="164">
        <v>15</v>
      </c>
      <c r="F3389" s="165">
        <v>51</v>
      </c>
      <c r="G3389" s="165">
        <v>28</v>
      </c>
      <c r="H3389" s="165">
        <v>23</v>
      </c>
      <c r="I3389" s="162"/>
    </row>
    <row r="3390" spans="2:9" s="158" customFormat="1" ht="10.5" customHeight="1">
      <c r="B3390" s="163"/>
      <c r="C3390" s="181" t="s">
        <v>3461</v>
      </c>
      <c r="D3390" s="181"/>
      <c r="E3390" s="164">
        <v>4</v>
      </c>
      <c r="F3390" s="165">
        <v>8</v>
      </c>
      <c r="G3390" s="165">
        <v>3</v>
      </c>
      <c r="H3390" s="165">
        <v>5</v>
      </c>
      <c r="I3390" s="162"/>
    </row>
    <row r="3391" spans="2:9" s="158" customFormat="1" ht="10.5" customHeight="1">
      <c r="B3391" s="163"/>
      <c r="C3391" s="181" t="s">
        <v>3462</v>
      </c>
      <c r="D3391" s="181"/>
      <c r="E3391" s="164">
        <v>22</v>
      </c>
      <c r="F3391" s="165">
        <v>62</v>
      </c>
      <c r="G3391" s="165">
        <v>26</v>
      </c>
      <c r="H3391" s="165">
        <v>36</v>
      </c>
      <c r="I3391" s="162"/>
    </row>
    <row r="3392" spans="2:9" s="158" customFormat="1" ht="10.5" customHeight="1">
      <c r="B3392" s="163"/>
      <c r="C3392" s="181" t="s">
        <v>3463</v>
      </c>
      <c r="D3392" s="181"/>
      <c r="E3392" s="164">
        <v>10</v>
      </c>
      <c r="F3392" s="165">
        <v>23</v>
      </c>
      <c r="G3392" s="165">
        <v>11</v>
      </c>
      <c r="H3392" s="165">
        <v>12</v>
      </c>
      <c r="I3392" s="162"/>
    </row>
    <row r="3393" spans="2:9" s="158" customFormat="1" ht="10.5" customHeight="1">
      <c r="B3393" s="163"/>
      <c r="C3393" s="181" t="s">
        <v>3464</v>
      </c>
      <c r="D3393" s="181"/>
      <c r="E3393" s="164">
        <v>16</v>
      </c>
      <c r="F3393" s="165">
        <v>37</v>
      </c>
      <c r="G3393" s="165">
        <v>22</v>
      </c>
      <c r="H3393" s="165">
        <v>15</v>
      </c>
      <c r="I3393" s="162"/>
    </row>
    <row r="3394" spans="2:9" s="158" customFormat="1" ht="10.5" customHeight="1">
      <c r="B3394" s="163"/>
      <c r="C3394" s="181" t="s">
        <v>3465</v>
      </c>
      <c r="D3394" s="181"/>
      <c r="E3394" s="164">
        <v>4</v>
      </c>
      <c r="F3394" s="165">
        <v>16</v>
      </c>
      <c r="G3394" s="165">
        <v>12</v>
      </c>
      <c r="H3394" s="165">
        <v>4</v>
      </c>
      <c r="I3394" s="162"/>
    </row>
    <row r="3395" spans="2:9" s="158" customFormat="1" ht="10.5" customHeight="1">
      <c r="B3395" s="163"/>
      <c r="C3395" s="181" t="s">
        <v>3466</v>
      </c>
      <c r="D3395" s="181"/>
      <c r="E3395" s="164">
        <v>5</v>
      </c>
      <c r="F3395" s="165">
        <v>12</v>
      </c>
      <c r="G3395" s="165">
        <v>8</v>
      </c>
      <c r="H3395" s="165">
        <v>4</v>
      </c>
      <c r="I3395" s="162"/>
    </row>
    <row r="3396" spans="2:9" s="158" customFormat="1" ht="10.5" customHeight="1">
      <c r="B3396" s="163"/>
      <c r="C3396" s="181" t="s">
        <v>3467</v>
      </c>
      <c r="D3396" s="181"/>
      <c r="E3396" s="164">
        <v>3</v>
      </c>
      <c r="F3396" s="165">
        <v>9</v>
      </c>
      <c r="G3396" s="165">
        <v>4</v>
      </c>
      <c r="H3396" s="165">
        <v>5</v>
      </c>
      <c r="I3396" s="162"/>
    </row>
    <row r="3397" spans="2:9" s="158" customFormat="1" ht="10.5" customHeight="1">
      <c r="B3397" s="163"/>
      <c r="C3397" s="181" t="s">
        <v>3468</v>
      </c>
      <c r="D3397" s="181"/>
      <c r="E3397" s="164">
        <v>25</v>
      </c>
      <c r="F3397" s="165">
        <v>69</v>
      </c>
      <c r="G3397" s="165">
        <v>38</v>
      </c>
      <c r="H3397" s="165">
        <v>31</v>
      </c>
      <c r="I3397" s="162"/>
    </row>
    <row r="3398" spans="2:9" s="158" customFormat="1" ht="10.5" customHeight="1">
      <c r="B3398" s="163"/>
      <c r="C3398" s="181" t="s">
        <v>3469</v>
      </c>
      <c r="D3398" s="181"/>
      <c r="E3398" s="164">
        <v>7</v>
      </c>
      <c r="F3398" s="165">
        <v>20</v>
      </c>
      <c r="G3398" s="165">
        <v>10</v>
      </c>
      <c r="H3398" s="165">
        <v>10</v>
      </c>
      <c r="I3398" s="162"/>
    </row>
    <row r="3399" spans="2:9" s="158" customFormat="1" ht="10.5" customHeight="1">
      <c r="B3399" s="163"/>
      <c r="C3399" s="181"/>
      <c r="D3399" s="181"/>
      <c r="E3399" s="166"/>
      <c r="F3399" s="167"/>
      <c r="G3399" s="167"/>
      <c r="H3399" s="167"/>
      <c r="I3399" s="162"/>
    </row>
    <row r="3400" spans="2:9" s="158" customFormat="1" ht="10.5" customHeight="1">
      <c r="B3400" s="163"/>
      <c r="C3400" s="181" t="s">
        <v>3470</v>
      </c>
      <c r="D3400" s="181"/>
      <c r="E3400" s="166">
        <f>SUM(E3401:E3412)</f>
        <v>105</v>
      </c>
      <c r="F3400" s="167">
        <f>SUM(F3401:F3412)</f>
        <v>302</v>
      </c>
      <c r="G3400" s="167">
        <f>SUM(G3401:G3412)</f>
        <v>147</v>
      </c>
      <c r="H3400" s="167">
        <f>SUM(H3401:H3412)</f>
        <v>155</v>
      </c>
      <c r="I3400" s="162"/>
    </row>
    <row r="3401" spans="2:9" s="158" customFormat="1" ht="10.5" customHeight="1">
      <c r="B3401" s="163"/>
      <c r="C3401" s="181" t="s">
        <v>3471</v>
      </c>
      <c r="D3401" s="181"/>
      <c r="E3401" s="164">
        <v>14</v>
      </c>
      <c r="F3401" s="165">
        <v>34</v>
      </c>
      <c r="G3401" s="165">
        <v>20</v>
      </c>
      <c r="H3401" s="165">
        <v>14</v>
      </c>
      <c r="I3401" s="162"/>
    </row>
    <row r="3402" spans="2:9" s="158" customFormat="1" ht="10.5" customHeight="1">
      <c r="B3402" s="163"/>
      <c r="C3402" s="181" t="s">
        <v>3472</v>
      </c>
      <c r="D3402" s="181"/>
      <c r="E3402" s="164">
        <v>20</v>
      </c>
      <c r="F3402" s="165">
        <v>52</v>
      </c>
      <c r="G3402" s="165">
        <v>28</v>
      </c>
      <c r="H3402" s="165">
        <v>24</v>
      </c>
      <c r="I3402" s="162"/>
    </row>
    <row r="3403" spans="2:9" s="158" customFormat="1" ht="10.5" customHeight="1">
      <c r="B3403" s="163"/>
      <c r="C3403" s="181" t="s">
        <v>3473</v>
      </c>
      <c r="D3403" s="181"/>
      <c r="E3403" s="164">
        <v>14</v>
      </c>
      <c r="F3403" s="165">
        <v>46</v>
      </c>
      <c r="G3403" s="165">
        <v>19</v>
      </c>
      <c r="H3403" s="165">
        <v>27</v>
      </c>
      <c r="I3403" s="162"/>
    </row>
    <row r="3404" spans="2:9" s="158" customFormat="1" ht="10.5" customHeight="1">
      <c r="B3404" s="163"/>
      <c r="C3404" s="181" t="s">
        <v>3474</v>
      </c>
      <c r="D3404" s="181"/>
      <c r="E3404" s="164">
        <v>14</v>
      </c>
      <c r="F3404" s="165">
        <v>49</v>
      </c>
      <c r="G3404" s="165">
        <v>19</v>
      </c>
      <c r="H3404" s="165">
        <v>30</v>
      </c>
      <c r="I3404" s="162"/>
    </row>
    <row r="3405" spans="2:9" s="158" customFormat="1" ht="10.5" customHeight="1">
      <c r="B3405" s="163"/>
      <c r="C3405" s="181" t="s">
        <v>3475</v>
      </c>
      <c r="D3405" s="181"/>
      <c r="E3405" s="164">
        <v>16</v>
      </c>
      <c r="F3405" s="165">
        <v>48</v>
      </c>
      <c r="G3405" s="165">
        <v>24</v>
      </c>
      <c r="H3405" s="165">
        <v>24</v>
      </c>
      <c r="I3405" s="162"/>
    </row>
    <row r="3406" spans="2:9" s="158" customFormat="1" ht="10.5" customHeight="1">
      <c r="B3406" s="163"/>
      <c r="C3406" s="181" t="s">
        <v>3476</v>
      </c>
      <c r="D3406" s="181"/>
      <c r="E3406" s="164"/>
      <c r="F3406" s="165"/>
      <c r="G3406" s="165"/>
      <c r="H3406" s="165"/>
      <c r="I3406" s="162"/>
    </row>
    <row r="3407" spans="2:9" s="158" customFormat="1" ht="10.5" customHeight="1">
      <c r="B3407" s="163"/>
      <c r="C3407" s="181" t="s">
        <v>3477</v>
      </c>
      <c r="D3407" s="181"/>
      <c r="E3407" s="164">
        <v>10</v>
      </c>
      <c r="F3407" s="165">
        <v>25</v>
      </c>
      <c r="G3407" s="165">
        <v>11</v>
      </c>
      <c r="H3407" s="165">
        <v>14</v>
      </c>
      <c r="I3407" s="162"/>
    </row>
    <row r="3408" spans="2:9" s="158" customFormat="1" ht="10.5" customHeight="1">
      <c r="B3408" s="163"/>
      <c r="C3408" s="181" t="s">
        <v>3478</v>
      </c>
      <c r="D3408" s="181"/>
      <c r="E3408" s="164"/>
      <c r="F3408" s="165"/>
      <c r="G3408" s="165"/>
      <c r="H3408" s="165"/>
      <c r="I3408" s="162"/>
    </row>
    <row r="3409" spans="2:9" s="158" customFormat="1" ht="10.5" customHeight="1">
      <c r="B3409" s="163"/>
      <c r="C3409" s="181" t="s">
        <v>3479</v>
      </c>
      <c r="D3409" s="181"/>
      <c r="E3409" s="164">
        <v>5</v>
      </c>
      <c r="F3409" s="165">
        <v>11</v>
      </c>
      <c r="G3409" s="165">
        <v>5</v>
      </c>
      <c r="H3409" s="165">
        <v>6</v>
      </c>
      <c r="I3409" s="162"/>
    </row>
    <row r="3410" spans="2:9" s="158" customFormat="1" ht="10.5" customHeight="1">
      <c r="B3410" s="163"/>
      <c r="C3410" s="181" t="s">
        <v>3480</v>
      </c>
      <c r="D3410" s="181"/>
      <c r="E3410" s="164">
        <v>3</v>
      </c>
      <c r="F3410" s="165">
        <v>11</v>
      </c>
      <c r="G3410" s="165">
        <v>6</v>
      </c>
      <c r="H3410" s="165">
        <v>5</v>
      </c>
      <c r="I3410" s="162"/>
    </row>
    <row r="3411" spans="2:9" s="158" customFormat="1" ht="10.5" customHeight="1">
      <c r="B3411" s="163"/>
      <c r="C3411" s="181" t="s">
        <v>3481</v>
      </c>
      <c r="D3411" s="181"/>
      <c r="E3411" s="164">
        <v>6</v>
      </c>
      <c r="F3411" s="165">
        <v>22</v>
      </c>
      <c r="G3411" s="165">
        <v>12</v>
      </c>
      <c r="H3411" s="165">
        <v>10</v>
      </c>
      <c r="I3411" s="162"/>
    </row>
    <row r="3412" spans="2:9" s="158" customFormat="1" ht="10.5" customHeight="1">
      <c r="B3412" s="163"/>
      <c r="C3412" s="181" t="s">
        <v>3482</v>
      </c>
      <c r="D3412" s="181"/>
      <c r="E3412" s="164">
        <v>3</v>
      </c>
      <c r="F3412" s="165">
        <v>4</v>
      </c>
      <c r="G3412" s="165">
        <v>3</v>
      </c>
      <c r="H3412" s="165">
        <v>1</v>
      </c>
      <c r="I3412" s="162"/>
    </row>
    <row r="3413" spans="2:9" s="158" customFormat="1" ht="10.5" customHeight="1">
      <c r="B3413" s="169"/>
      <c r="C3413" s="182"/>
      <c r="D3413" s="182"/>
      <c r="E3413" s="178"/>
      <c r="F3413" s="179"/>
      <c r="G3413" s="179"/>
      <c r="H3413" s="179"/>
      <c r="I3413" s="162"/>
    </row>
    <row r="3414" spans="2:9" s="158" customFormat="1" ht="10.5" customHeight="1">
      <c r="B3414" s="163"/>
      <c r="C3414" s="181" t="s">
        <v>3483</v>
      </c>
      <c r="D3414" s="181"/>
      <c r="E3414" s="166">
        <f>SUM(E3415:E3423)</f>
        <v>43</v>
      </c>
      <c r="F3414" s="167">
        <f>SUM(F3415:F3423)</f>
        <v>138</v>
      </c>
      <c r="G3414" s="167">
        <f>SUM(G3415:G3423)</f>
        <v>68</v>
      </c>
      <c r="H3414" s="167">
        <f>SUM(H3415:H3423)</f>
        <v>70</v>
      </c>
      <c r="I3414" s="162"/>
    </row>
    <row r="3415" spans="2:9" s="158" customFormat="1" ht="10.5" customHeight="1">
      <c r="B3415" s="163"/>
      <c r="C3415" s="181" t="s">
        <v>3484</v>
      </c>
      <c r="D3415" s="181"/>
      <c r="E3415" s="164">
        <v>4</v>
      </c>
      <c r="F3415" s="165">
        <v>9</v>
      </c>
      <c r="G3415" s="165">
        <v>3</v>
      </c>
      <c r="H3415" s="165">
        <v>6</v>
      </c>
      <c r="I3415" s="162"/>
    </row>
    <row r="3416" spans="2:9" s="158" customFormat="1" ht="10.5" customHeight="1">
      <c r="B3416" s="163"/>
      <c r="C3416" s="181" t="s">
        <v>3485</v>
      </c>
      <c r="D3416" s="181"/>
      <c r="E3416" s="164">
        <v>3</v>
      </c>
      <c r="F3416" s="165">
        <v>9</v>
      </c>
      <c r="G3416" s="165">
        <v>4</v>
      </c>
      <c r="H3416" s="165">
        <v>5</v>
      </c>
      <c r="I3416" s="162"/>
    </row>
    <row r="3417" spans="2:9" s="158" customFormat="1" ht="10.5" customHeight="1">
      <c r="B3417" s="163"/>
      <c r="C3417" s="181" t="s">
        <v>3486</v>
      </c>
      <c r="D3417" s="181"/>
      <c r="E3417" s="164">
        <v>3</v>
      </c>
      <c r="F3417" s="165">
        <v>12</v>
      </c>
      <c r="G3417" s="165">
        <v>7</v>
      </c>
      <c r="H3417" s="165">
        <v>5</v>
      </c>
      <c r="I3417" s="162"/>
    </row>
    <row r="3418" spans="2:9" s="158" customFormat="1" ht="10.5" customHeight="1">
      <c r="B3418" s="163"/>
      <c r="C3418" s="181" t="s">
        <v>3487</v>
      </c>
      <c r="D3418" s="181"/>
      <c r="E3418" s="164"/>
      <c r="F3418" s="165"/>
      <c r="G3418" s="165"/>
      <c r="H3418" s="165"/>
      <c r="I3418" s="162"/>
    </row>
    <row r="3419" spans="2:9" s="158" customFormat="1" ht="10.5" customHeight="1">
      <c r="B3419" s="163"/>
      <c r="C3419" s="181" t="s">
        <v>3488</v>
      </c>
      <c r="D3419" s="181"/>
      <c r="E3419" s="164">
        <v>4</v>
      </c>
      <c r="F3419" s="165">
        <v>16</v>
      </c>
      <c r="G3419" s="165">
        <v>8</v>
      </c>
      <c r="H3419" s="165">
        <v>8</v>
      </c>
      <c r="I3419" s="162"/>
    </row>
    <row r="3420" spans="2:9" s="158" customFormat="1" ht="10.5" customHeight="1">
      <c r="B3420" s="163"/>
      <c r="C3420" s="181" t="s">
        <v>3489</v>
      </c>
      <c r="D3420" s="181"/>
      <c r="E3420" s="164">
        <v>16</v>
      </c>
      <c r="F3420" s="165">
        <v>58</v>
      </c>
      <c r="G3420" s="165">
        <v>28</v>
      </c>
      <c r="H3420" s="165">
        <v>30</v>
      </c>
      <c r="I3420" s="162"/>
    </row>
    <row r="3421" spans="2:9" s="158" customFormat="1" ht="10.5" customHeight="1">
      <c r="B3421" s="163"/>
      <c r="C3421" s="181" t="s">
        <v>3490</v>
      </c>
      <c r="D3421" s="181"/>
      <c r="E3421" s="164">
        <v>7</v>
      </c>
      <c r="F3421" s="165">
        <v>20</v>
      </c>
      <c r="G3421" s="165">
        <v>11</v>
      </c>
      <c r="H3421" s="165">
        <v>9</v>
      </c>
      <c r="I3421" s="162"/>
    </row>
    <row r="3422" spans="2:9" s="158" customFormat="1" ht="10.5" customHeight="1">
      <c r="B3422" s="163"/>
      <c r="C3422" s="181" t="s">
        <v>3491</v>
      </c>
      <c r="D3422" s="181"/>
      <c r="E3422" s="164">
        <v>6</v>
      </c>
      <c r="F3422" s="165">
        <v>14</v>
      </c>
      <c r="G3422" s="165">
        <v>7</v>
      </c>
      <c r="H3422" s="165">
        <v>7</v>
      </c>
      <c r="I3422" s="162"/>
    </row>
    <row r="3423" spans="2:9" s="158" customFormat="1" ht="10.5" customHeight="1">
      <c r="B3423" s="163"/>
      <c r="C3423" s="181" t="s">
        <v>3492</v>
      </c>
      <c r="D3423" s="181"/>
      <c r="E3423" s="164"/>
      <c r="F3423" s="165"/>
      <c r="G3423" s="165"/>
      <c r="H3423" s="165"/>
      <c r="I3423" s="162"/>
    </row>
    <row r="3424" spans="2:9" s="158" customFormat="1" ht="10.5" customHeight="1">
      <c r="B3424" s="163"/>
      <c r="C3424" s="181"/>
      <c r="D3424" s="181"/>
      <c r="E3424" s="166"/>
      <c r="F3424" s="167"/>
      <c r="G3424" s="167"/>
      <c r="H3424" s="167"/>
      <c r="I3424" s="162"/>
    </row>
    <row r="3425" spans="2:9" s="158" customFormat="1" ht="10.5" customHeight="1">
      <c r="B3425" s="163"/>
      <c r="C3425" s="181" t="s">
        <v>3493</v>
      </c>
      <c r="D3425" s="181"/>
      <c r="E3425" s="166">
        <f>SUM(E3426:E3437)</f>
        <v>144</v>
      </c>
      <c r="F3425" s="167">
        <f>SUM(F3426:F3437)</f>
        <v>343</v>
      </c>
      <c r="G3425" s="167">
        <f>SUM(G3426:G3437)</f>
        <v>163</v>
      </c>
      <c r="H3425" s="167">
        <f>SUM(H3426:H3437)</f>
        <v>180</v>
      </c>
      <c r="I3425" s="162"/>
    </row>
    <row r="3426" spans="2:9" s="158" customFormat="1" ht="10.5" customHeight="1">
      <c r="B3426" s="163"/>
      <c r="C3426" s="181" t="s">
        <v>3494</v>
      </c>
      <c r="D3426" s="181"/>
      <c r="E3426" s="164">
        <v>17</v>
      </c>
      <c r="F3426" s="165">
        <v>44</v>
      </c>
      <c r="G3426" s="165">
        <v>21</v>
      </c>
      <c r="H3426" s="165">
        <v>23</v>
      </c>
      <c r="I3426" s="162"/>
    </row>
    <row r="3427" spans="2:9" s="158" customFormat="1" ht="10.5" customHeight="1">
      <c r="B3427" s="163"/>
      <c r="C3427" s="181" t="s">
        <v>3495</v>
      </c>
      <c r="D3427" s="181"/>
      <c r="E3427" s="164">
        <v>20</v>
      </c>
      <c r="F3427" s="165">
        <v>56</v>
      </c>
      <c r="G3427" s="165">
        <v>29</v>
      </c>
      <c r="H3427" s="165">
        <v>27</v>
      </c>
      <c r="I3427" s="162"/>
    </row>
    <row r="3428" spans="2:9" s="158" customFormat="1" ht="10.5" customHeight="1">
      <c r="B3428" s="163"/>
      <c r="C3428" s="181" t="s">
        <v>3496</v>
      </c>
      <c r="D3428" s="181"/>
      <c r="E3428" s="164">
        <v>12</v>
      </c>
      <c r="F3428" s="165">
        <v>27</v>
      </c>
      <c r="G3428" s="165">
        <v>12</v>
      </c>
      <c r="H3428" s="165">
        <v>15</v>
      </c>
      <c r="I3428" s="162"/>
    </row>
    <row r="3429" spans="2:9" s="158" customFormat="1" ht="10.5" customHeight="1">
      <c r="B3429" s="163"/>
      <c r="C3429" s="181" t="s">
        <v>3497</v>
      </c>
      <c r="D3429" s="181"/>
      <c r="E3429" s="164">
        <v>16</v>
      </c>
      <c r="F3429" s="165">
        <v>43</v>
      </c>
      <c r="G3429" s="165">
        <v>18</v>
      </c>
      <c r="H3429" s="165">
        <v>25</v>
      </c>
      <c r="I3429" s="162"/>
    </row>
    <row r="3430" spans="2:9" s="158" customFormat="1" ht="10.5" customHeight="1">
      <c r="B3430" s="163"/>
      <c r="C3430" s="181" t="s">
        <v>3498</v>
      </c>
      <c r="D3430" s="181"/>
      <c r="E3430" s="164"/>
      <c r="F3430" s="165"/>
      <c r="G3430" s="165"/>
      <c r="H3430" s="165"/>
      <c r="I3430" s="162"/>
    </row>
    <row r="3431" spans="2:9" s="158" customFormat="1" ht="10.5" customHeight="1">
      <c r="B3431" s="163"/>
      <c r="C3431" s="181" t="s">
        <v>3499</v>
      </c>
      <c r="D3431" s="181"/>
      <c r="E3431" s="164">
        <v>9</v>
      </c>
      <c r="F3431" s="165">
        <v>27</v>
      </c>
      <c r="G3431" s="165">
        <v>14</v>
      </c>
      <c r="H3431" s="165">
        <v>13</v>
      </c>
      <c r="I3431" s="162"/>
    </row>
    <row r="3432" spans="2:9" s="158" customFormat="1" ht="10.5" customHeight="1">
      <c r="B3432" s="163"/>
      <c r="C3432" s="181" t="s">
        <v>3500</v>
      </c>
      <c r="D3432" s="181"/>
      <c r="E3432" s="164">
        <v>10</v>
      </c>
      <c r="F3432" s="165">
        <v>19</v>
      </c>
      <c r="G3432" s="165">
        <v>11</v>
      </c>
      <c r="H3432" s="165">
        <v>8</v>
      </c>
      <c r="I3432" s="162"/>
    </row>
    <row r="3433" spans="2:9" s="158" customFormat="1" ht="10.5" customHeight="1">
      <c r="B3433" s="163"/>
      <c r="C3433" s="181" t="s">
        <v>3501</v>
      </c>
      <c r="D3433" s="181"/>
      <c r="E3433" s="164">
        <v>8</v>
      </c>
      <c r="F3433" s="165">
        <v>19</v>
      </c>
      <c r="G3433" s="165">
        <v>10</v>
      </c>
      <c r="H3433" s="165">
        <v>9</v>
      </c>
      <c r="I3433" s="162"/>
    </row>
    <row r="3434" spans="2:9" s="158" customFormat="1" ht="10.5" customHeight="1">
      <c r="B3434" s="163"/>
      <c r="C3434" s="181" t="s">
        <v>3502</v>
      </c>
      <c r="D3434" s="181"/>
      <c r="E3434" s="164">
        <v>13</v>
      </c>
      <c r="F3434" s="165">
        <v>25</v>
      </c>
      <c r="G3434" s="165">
        <v>10</v>
      </c>
      <c r="H3434" s="165">
        <v>15</v>
      </c>
      <c r="I3434" s="162"/>
    </row>
    <row r="3435" spans="2:9" s="158" customFormat="1" ht="10.5" customHeight="1">
      <c r="B3435" s="163"/>
      <c r="C3435" s="181" t="s">
        <v>3503</v>
      </c>
      <c r="D3435" s="181"/>
      <c r="E3435" s="164">
        <v>17</v>
      </c>
      <c r="F3435" s="165">
        <v>46</v>
      </c>
      <c r="G3435" s="165">
        <v>21</v>
      </c>
      <c r="H3435" s="165">
        <v>25</v>
      </c>
      <c r="I3435" s="162"/>
    </row>
    <row r="3436" spans="2:9" s="158" customFormat="1" ht="10.5" customHeight="1">
      <c r="B3436" s="163"/>
      <c r="C3436" s="181" t="s">
        <v>3504</v>
      </c>
      <c r="D3436" s="181"/>
      <c r="E3436" s="164">
        <v>12</v>
      </c>
      <c r="F3436" s="165">
        <v>22</v>
      </c>
      <c r="G3436" s="165">
        <v>11</v>
      </c>
      <c r="H3436" s="165">
        <v>11</v>
      </c>
      <c r="I3436" s="162"/>
    </row>
    <row r="3437" spans="2:9" s="158" customFormat="1" ht="10.5" customHeight="1">
      <c r="B3437" s="163"/>
      <c r="C3437" s="181" t="s">
        <v>3505</v>
      </c>
      <c r="D3437" s="181"/>
      <c r="E3437" s="164">
        <v>10</v>
      </c>
      <c r="F3437" s="165">
        <v>15</v>
      </c>
      <c r="G3437" s="165">
        <v>6</v>
      </c>
      <c r="H3437" s="165">
        <v>9</v>
      </c>
      <c r="I3437" s="162"/>
    </row>
    <row r="3438" spans="2:9" s="158" customFormat="1" ht="10.5" customHeight="1">
      <c r="B3438" s="163"/>
      <c r="C3438" s="181"/>
      <c r="D3438" s="181"/>
      <c r="E3438" s="166"/>
      <c r="F3438" s="167"/>
      <c r="G3438" s="167"/>
      <c r="H3438" s="167"/>
      <c r="I3438" s="162"/>
    </row>
    <row r="3439" spans="2:9" s="158" customFormat="1" ht="10.5" customHeight="1">
      <c r="B3439" s="163"/>
      <c r="C3439" s="181" t="s">
        <v>3506</v>
      </c>
      <c r="D3439" s="181"/>
      <c r="E3439" s="166">
        <f>SUM(E3440:E3445)</f>
        <v>27</v>
      </c>
      <c r="F3439" s="167">
        <f>SUM(F3440:F3445)</f>
        <v>65</v>
      </c>
      <c r="G3439" s="167">
        <f>SUM(G3440:G3445)</f>
        <v>28</v>
      </c>
      <c r="H3439" s="167">
        <f>SUM(H3440:H3445)</f>
        <v>37</v>
      </c>
      <c r="I3439" s="162"/>
    </row>
    <row r="3440" spans="2:9" s="158" customFormat="1" ht="10.5" customHeight="1">
      <c r="B3440" s="163"/>
      <c r="C3440" s="181" t="s">
        <v>3507</v>
      </c>
      <c r="D3440" s="181"/>
      <c r="E3440" s="164">
        <v>4</v>
      </c>
      <c r="F3440" s="165">
        <v>10</v>
      </c>
      <c r="G3440" s="165">
        <v>4</v>
      </c>
      <c r="H3440" s="165">
        <v>6</v>
      </c>
      <c r="I3440" s="162"/>
    </row>
    <row r="3441" spans="2:9" s="158" customFormat="1" ht="10.5" customHeight="1">
      <c r="B3441" s="163"/>
      <c r="C3441" s="181" t="s">
        <v>3508</v>
      </c>
      <c r="D3441" s="181"/>
      <c r="E3441" s="164">
        <v>6</v>
      </c>
      <c r="F3441" s="165">
        <v>11</v>
      </c>
      <c r="G3441" s="165">
        <v>4</v>
      </c>
      <c r="H3441" s="165">
        <v>7</v>
      </c>
      <c r="I3441" s="162"/>
    </row>
    <row r="3442" spans="2:9" s="158" customFormat="1" ht="10.5" customHeight="1">
      <c r="B3442" s="163"/>
      <c r="C3442" s="181" t="s">
        <v>3509</v>
      </c>
      <c r="D3442" s="181"/>
      <c r="E3442" s="164"/>
      <c r="F3442" s="165"/>
      <c r="G3442" s="165"/>
      <c r="H3442" s="165"/>
      <c r="I3442" s="162"/>
    </row>
    <row r="3443" spans="2:9" s="158" customFormat="1" ht="10.5" customHeight="1">
      <c r="B3443" s="163"/>
      <c r="C3443" s="181" t="s">
        <v>3510</v>
      </c>
      <c r="D3443" s="181"/>
      <c r="E3443" s="164">
        <v>14</v>
      </c>
      <c r="F3443" s="165">
        <v>39</v>
      </c>
      <c r="G3443" s="165">
        <v>17</v>
      </c>
      <c r="H3443" s="165">
        <v>22</v>
      </c>
      <c r="I3443" s="162"/>
    </row>
    <row r="3444" spans="2:9" s="158" customFormat="1" ht="10.5" customHeight="1">
      <c r="B3444" s="163"/>
      <c r="C3444" s="181" t="s">
        <v>3511</v>
      </c>
      <c r="D3444" s="181"/>
      <c r="E3444" s="164">
        <v>3</v>
      </c>
      <c r="F3444" s="165">
        <v>5</v>
      </c>
      <c r="G3444" s="165">
        <v>3</v>
      </c>
      <c r="H3444" s="165">
        <v>2</v>
      </c>
      <c r="I3444" s="162"/>
    </row>
    <row r="3445" spans="2:9" s="158" customFormat="1" ht="10.5" customHeight="1">
      <c r="B3445" s="163"/>
      <c r="C3445" s="181" t="s">
        <v>3512</v>
      </c>
      <c r="D3445" s="181"/>
      <c r="E3445" s="164"/>
      <c r="F3445" s="165"/>
      <c r="G3445" s="165"/>
      <c r="H3445" s="165"/>
      <c r="I3445" s="162"/>
    </row>
    <row r="3446" spans="2:9" s="158" customFormat="1" ht="10.5" customHeight="1">
      <c r="B3446" s="163"/>
      <c r="C3446" s="181"/>
      <c r="D3446" s="181"/>
      <c r="E3446" s="166"/>
      <c r="F3446" s="167"/>
      <c r="G3446" s="167"/>
      <c r="H3446" s="167"/>
      <c r="I3446" s="162"/>
    </row>
    <row r="3447" spans="2:9" s="187" customFormat="1" ht="10.5" customHeight="1">
      <c r="B3447" s="180"/>
      <c r="C3447" s="159" t="s">
        <v>304</v>
      </c>
      <c r="D3447" s="159"/>
      <c r="E3447" s="160">
        <f>SUM(E3449,E3458,E3485,E3519,E3543,E3561)</f>
        <v>577</v>
      </c>
      <c r="F3447" s="161">
        <f>SUM(F3449,F3458,F3485,F3519,F3543,F3561)</f>
        <v>1402</v>
      </c>
      <c r="G3447" s="161">
        <f>SUM(G3449,G3458,G3485,G3519,G3543,G3561)</f>
        <v>706</v>
      </c>
      <c r="H3447" s="161">
        <f>SUM(H3449,H3458,H3485,H3519,H3543,H3561)</f>
        <v>696</v>
      </c>
      <c r="I3447" s="188"/>
    </row>
    <row r="3448" spans="2:9" s="158" customFormat="1" ht="10.5" customHeight="1">
      <c r="B3448" s="163"/>
      <c r="C3448" s="181"/>
      <c r="D3448" s="181"/>
      <c r="E3448" s="166"/>
      <c r="F3448" s="167"/>
      <c r="G3448" s="167"/>
      <c r="H3448" s="167"/>
      <c r="I3448" s="162"/>
    </row>
    <row r="3449" spans="2:9" s="158" customFormat="1" ht="10.5" customHeight="1">
      <c r="B3449" s="163"/>
      <c r="C3449" s="181" t="s">
        <v>3513</v>
      </c>
      <c r="D3449" s="181"/>
      <c r="E3449" s="166">
        <f>SUM(E3450:E3456)</f>
        <v>42</v>
      </c>
      <c r="F3449" s="167">
        <f>SUM(F3450:F3456)</f>
        <v>93</v>
      </c>
      <c r="G3449" s="167">
        <f>SUM(G3450:G3456)</f>
        <v>49</v>
      </c>
      <c r="H3449" s="167">
        <f>SUM(H3450:H3456)</f>
        <v>44</v>
      </c>
      <c r="I3449" s="162"/>
    </row>
    <row r="3450" spans="2:9" s="158" customFormat="1" ht="10.5" customHeight="1">
      <c r="B3450" s="163"/>
      <c r="C3450" s="181" t="s">
        <v>3514</v>
      </c>
      <c r="D3450" s="181"/>
      <c r="E3450" s="164">
        <v>5</v>
      </c>
      <c r="F3450" s="165">
        <v>8</v>
      </c>
      <c r="G3450" s="165">
        <v>5</v>
      </c>
      <c r="H3450" s="165">
        <v>3</v>
      </c>
      <c r="I3450" s="162"/>
    </row>
    <row r="3451" spans="2:9" s="158" customFormat="1" ht="10.5" customHeight="1">
      <c r="B3451" s="163"/>
      <c r="C3451" s="181" t="s">
        <v>3515</v>
      </c>
      <c r="D3451" s="181"/>
      <c r="E3451" s="164"/>
      <c r="F3451" s="165"/>
      <c r="G3451" s="165"/>
      <c r="H3451" s="165"/>
      <c r="I3451" s="162"/>
    </row>
    <row r="3452" spans="2:9" s="158" customFormat="1" ht="10.5" customHeight="1">
      <c r="B3452" s="163"/>
      <c r="C3452" s="181" t="s">
        <v>3516</v>
      </c>
      <c r="D3452" s="181"/>
      <c r="E3452" s="164">
        <v>10</v>
      </c>
      <c r="F3452" s="165">
        <v>17</v>
      </c>
      <c r="G3452" s="165">
        <v>8</v>
      </c>
      <c r="H3452" s="165">
        <v>9</v>
      </c>
      <c r="I3452" s="162"/>
    </row>
    <row r="3453" spans="2:9" s="158" customFormat="1" ht="10.5" customHeight="1">
      <c r="B3453" s="163"/>
      <c r="C3453" s="181" t="s">
        <v>3517</v>
      </c>
      <c r="D3453" s="181"/>
      <c r="E3453" s="164">
        <v>18</v>
      </c>
      <c r="F3453" s="165">
        <v>50</v>
      </c>
      <c r="G3453" s="165">
        <v>26</v>
      </c>
      <c r="H3453" s="165">
        <v>24</v>
      </c>
      <c r="I3453" s="162"/>
    </row>
    <row r="3454" spans="2:9" s="158" customFormat="1" ht="10.5" customHeight="1">
      <c r="B3454" s="163"/>
      <c r="C3454" s="181" t="s">
        <v>3518</v>
      </c>
      <c r="D3454" s="181"/>
      <c r="E3454" s="164"/>
      <c r="F3454" s="165"/>
      <c r="G3454" s="165"/>
      <c r="H3454" s="165"/>
      <c r="I3454" s="162"/>
    </row>
    <row r="3455" spans="2:9" s="158" customFormat="1" ht="10.5" customHeight="1">
      <c r="B3455" s="163"/>
      <c r="C3455" s="181" t="s">
        <v>3519</v>
      </c>
      <c r="D3455" s="181"/>
      <c r="E3455" s="164">
        <v>9</v>
      </c>
      <c r="F3455" s="165">
        <v>18</v>
      </c>
      <c r="G3455" s="165">
        <v>10</v>
      </c>
      <c r="H3455" s="165">
        <v>8</v>
      </c>
      <c r="I3455" s="162"/>
    </row>
    <row r="3456" spans="2:9" s="158" customFormat="1" ht="10.5" customHeight="1">
      <c r="B3456" s="163"/>
      <c r="C3456" s="181" t="s">
        <v>3520</v>
      </c>
      <c r="D3456" s="181"/>
      <c r="E3456" s="164"/>
      <c r="F3456" s="165"/>
      <c r="G3456" s="165"/>
      <c r="H3456" s="165"/>
      <c r="I3456" s="162"/>
    </row>
    <row r="3457" spans="2:9" s="158" customFormat="1" ht="10.5" customHeight="1">
      <c r="B3457" s="163"/>
      <c r="C3457" s="181"/>
      <c r="D3457" s="181"/>
      <c r="E3457" s="166"/>
      <c r="F3457" s="167"/>
      <c r="G3457" s="167"/>
      <c r="H3457" s="167"/>
      <c r="I3457" s="162"/>
    </row>
    <row r="3458" spans="2:9" s="158" customFormat="1" ht="10.5" customHeight="1">
      <c r="B3458" s="163"/>
      <c r="C3458" s="181" t="s">
        <v>3521</v>
      </c>
      <c r="D3458" s="181"/>
      <c r="E3458" s="166">
        <f>SUM(E3459:E3484)</f>
        <v>172</v>
      </c>
      <c r="F3458" s="167">
        <f>SUM(F3459:F3484)</f>
        <v>433</v>
      </c>
      <c r="G3458" s="167">
        <f>SUM(G3459:G3484)</f>
        <v>219</v>
      </c>
      <c r="H3458" s="167">
        <f>SUM(H3459:H3484)</f>
        <v>214</v>
      </c>
      <c r="I3458" s="162"/>
    </row>
    <row r="3459" spans="2:9" s="158" customFormat="1" ht="10.5" customHeight="1">
      <c r="B3459" s="163"/>
      <c r="C3459" s="181" t="s">
        <v>3522</v>
      </c>
      <c r="D3459" s="181"/>
      <c r="E3459" s="164">
        <v>3</v>
      </c>
      <c r="F3459" s="165">
        <v>7</v>
      </c>
      <c r="G3459" s="165">
        <v>3</v>
      </c>
      <c r="H3459" s="165">
        <v>4</v>
      </c>
      <c r="I3459" s="162"/>
    </row>
    <row r="3460" spans="2:9" s="158" customFormat="1" ht="10.5" customHeight="1">
      <c r="B3460" s="163"/>
      <c r="C3460" s="181" t="s">
        <v>3523</v>
      </c>
      <c r="D3460" s="181"/>
      <c r="E3460" s="164">
        <v>4</v>
      </c>
      <c r="F3460" s="165">
        <v>7</v>
      </c>
      <c r="G3460" s="165">
        <v>4</v>
      </c>
      <c r="H3460" s="165">
        <v>3</v>
      </c>
      <c r="I3460" s="162"/>
    </row>
    <row r="3461" spans="2:9" s="158" customFormat="1" ht="10.5" customHeight="1">
      <c r="B3461" s="163"/>
      <c r="C3461" s="181" t="s">
        <v>3524</v>
      </c>
      <c r="D3461" s="181"/>
      <c r="E3461" s="164"/>
      <c r="F3461" s="165"/>
      <c r="G3461" s="165"/>
      <c r="H3461" s="165"/>
      <c r="I3461" s="162"/>
    </row>
    <row r="3462" spans="2:9" s="158" customFormat="1" ht="10.5" customHeight="1">
      <c r="B3462" s="163"/>
      <c r="C3462" s="181" t="s">
        <v>3525</v>
      </c>
      <c r="D3462" s="181"/>
      <c r="E3462" s="164">
        <v>6</v>
      </c>
      <c r="F3462" s="165">
        <v>21</v>
      </c>
      <c r="G3462" s="165">
        <v>8</v>
      </c>
      <c r="H3462" s="165">
        <v>13</v>
      </c>
      <c r="I3462" s="162"/>
    </row>
    <row r="3463" spans="2:9" s="158" customFormat="1" ht="10.5" customHeight="1">
      <c r="B3463" s="163"/>
      <c r="C3463" s="181" t="s">
        <v>3526</v>
      </c>
      <c r="D3463" s="181"/>
      <c r="E3463" s="164">
        <v>5</v>
      </c>
      <c r="F3463" s="165">
        <v>14</v>
      </c>
      <c r="G3463" s="165">
        <v>8</v>
      </c>
      <c r="H3463" s="165">
        <v>6</v>
      </c>
      <c r="I3463" s="162"/>
    </row>
    <row r="3464" spans="2:9" s="158" customFormat="1" ht="10.5" customHeight="1">
      <c r="B3464" s="163"/>
      <c r="C3464" s="181" t="s">
        <v>3527</v>
      </c>
      <c r="D3464" s="181"/>
      <c r="E3464" s="164">
        <v>5</v>
      </c>
      <c r="F3464" s="165">
        <v>16</v>
      </c>
      <c r="G3464" s="165">
        <v>8</v>
      </c>
      <c r="H3464" s="165">
        <v>8</v>
      </c>
      <c r="I3464" s="162"/>
    </row>
    <row r="3465" spans="2:9" s="158" customFormat="1" ht="10.5" customHeight="1">
      <c r="B3465" s="163"/>
      <c r="C3465" s="181" t="s">
        <v>3528</v>
      </c>
      <c r="D3465" s="181"/>
      <c r="E3465" s="164">
        <v>6</v>
      </c>
      <c r="F3465" s="165">
        <v>18</v>
      </c>
      <c r="G3465" s="165">
        <v>8</v>
      </c>
      <c r="H3465" s="165">
        <v>10</v>
      </c>
      <c r="I3465" s="162"/>
    </row>
    <row r="3466" spans="2:9" s="158" customFormat="1" ht="10.5" customHeight="1">
      <c r="B3466" s="163"/>
      <c r="C3466" s="181" t="s">
        <v>3529</v>
      </c>
      <c r="D3466" s="181"/>
      <c r="E3466" s="164">
        <v>10</v>
      </c>
      <c r="F3466" s="165">
        <v>23</v>
      </c>
      <c r="G3466" s="165">
        <v>13</v>
      </c>
      <c r="H3466" s="165">
        <v>10</v>
      </c>
      <c r="I3466" s="162"/>
    </row>
    <row r="3467" spans="2:9" s="158" customFormat="1" ht="10.5" customHeight="1">
      <c r="B3467" s="163"/>
      <c r="C3467" s="181" t="s">
        <v>3530</v>
      </c>
      <c r="D3467" s="181"/>
      <c r="E3467" s="164">
        <v>6</v>
      </c>
      <c r="F3467" s="165">
        <v>17</v>
      </c>
      <c r="G3467" s="165">
        <v>9</v>
      </c>
      <c r="H3467" s="165">
        <v>8</v>
      </c>
      <c r="I3467" s="162"/>
    </row>
    <row r="3468" spans="2:9" s="158" customFormat="1" ht="10.5" customHeight="1">
      <c r="B3468" s="163"/>
      <c r="C3468" s="181" t="s">
        <v>3531</v>
      </c>
      <c r="D3468" s="181"/>
      <c r="E3468" s="164">
        <v>6</v>
      </c>
      <c r="F3468" s="165">
        <v>10</v>
      </c>
      <c r="G3468" s="165">
        <v>4</v>
      </c>
      <c r="H3468" s="165">
        <v>6</v>
      </c>
      <c r="I3468" s="162"/>
    </row>
    <row r="3469" spans="2:9" s="158" customFormat="1" ht="10.5" customHeight="1">
      <c r="B3469" s="163"/>
      <c r="C3469" s="181" t="s">
        <v>3532</v>
      </c>
      <c r="D3469" s="181"/>
      <c r="E3469" s="164"/>
      <c r="F3469" s="165"/>
      <c r="G3469" s="165"/>
      <c r="H3469" s="165"/>
      <c r="I3469" s="162"/>
    </row>
    <row r="3470" spans="2:9" s="158" customFormat="1" ht="10.5" customHeight="1">
      <c r="B3470" s="163"/>
      <c r="C3470" s="181" t="s">
        <v>3533</v>
      </c>
      <c r="D3470" s="181"/>
      <c r="E3470" s="164">
        <v>9</v>
      </c>
      <c r="F3470" s="165">
        <v>20</v>
      </c>
      <c r="G3470" s="165">
        <v>11</v>
      </c>
      <c r="H3470" s="165">
        <v>9</v>
      </c>
      <c r="I3470" s="162"/>
    </row>
    <row r="3471" spans="2:9" s="158" customFormat="1" ht="10.5" customHeight="1">
      <c r="B3471" s="163"/>
      <c r="C3471" s="181" t="s">
        <v>3534</v>
      </c>
      <c r="D3471" s="181"/>
      <c r="E3471" s="164">
        <v>8</v>
      </c>
      <c r="F3471" s="165">
        <v>17</v>
      </c>
      <c r="G3471" s="165">
        <v>7</v>
      </c>
      <c r="H3471" s="165">
        <v>10</v>
      </c>
      <c r="I3471" s="162"/>
    </row>
    <row r="3472" spans="2:9" s="158" customFormat="1" ht="10.5" customHeight="1">
      <c r="B3472" s="163"/>
      <c r="C3472" s="181" t="s">
        <v>3535</v>
      </c>
      <c r="D3472" s="181"/>
      <c r="E3472" s="164">
        <v>3</v>
      </c>
      <c r="F3472" s="165">
        <v>4</v>
      </c>
      <c r="G3472" s="165">
        <v>3</v>
      </c>
      <c r="H3472" s="165">
        <v>1</v>
      </c>
      <c r="I3472" s="162"/>
    </row>
    <row r="3473" spans="2:9" s="158" customFormat="1" ht="10.5" customHeight="1">
      <c r="B3473" s="163"/>
      <c r="C3473" s="181" t="s">
        <v>3536</v>
      </c>
      <c r="D3473" s="181"/>
      <c r="E3473" s="164">
        <v>4</v>
      </c>
      <c r="F3473" s="165">
        <v>10</v>
      </c>
      <c r="G3473" s="165">
        <v>5</v>
      </c>
      <c r="H3473" s="165">
        <v>5</v>
      </c>
      <c r="I3473" s="162"/>
    </row>
    <row r="3474" spans="2:9" s="158" customFormat="1" ht="10.5" customHeight="1">
      <c r="B3474" s="163"/>
      <c r="C3474" s="181" t="s">
        <v>3537</v>
      </c>
      <c r="D3474" s="181"/>
      <c r="E3474" s="164">
        <v>3</v>
      </c>
      <c r="F3474" s="165">
        <v>5</v>
      </c>
      <c r="G3474" s="165">
        <v>3</v>
      </c>
      <c r="H3474" s="165">
        <v>2</v>
      </c>
      <c r="I3474" s="162"/>
    </row>
    <row r="3475" spans="2:9" s="158" customFormat="1" ht="10.5" customHeight="1">
      <c r="B3475" s="163"/>
      <c r="C3475" s="181" t="s">
        <v>3538</v>
      </c>
      <c r="D3475" s="181"/>
      <c r="E3475" s="164">
        <v>10</v>
      </c>
      <c r="F3475" s="165">
        <v>26</v>
      </c>
      <c r="G3475" s="165">
        <v>13</v>
      </c>
      <c r="H3475" s="165">
        <v>13</v>
      </c>
      <c r="I3475" s="162"/>
    </row>
    <row r="3476" spans="2:9" s="158" customFormat="1" ht="10.5" customHeight="1">
      <c r="B3476" s="163"/>
      <c r="C3476" s="181" t="s">
        <v>3539</v>
      </c>
      <c r="D3476" s="181"/>
      <c r="E3476" s="164">
        <v>13</v>
      </c>
      <c r="F3476" s="165">
        <v>31</v>
      </c>
      <c r="G3476" s="165">
        <v>14</v>
      </c>
      <c r="H3476" s="165">
        <v>17</v>
      </c>
      <c r="I3476" s="162"/>
    </row>
    <row r="3477" spans="2:9" s="158" customFormat="1" ht="10.5" customHeight="1">
      <c r="B3477" s="163"/>
      <c r="C3477" s="181" t="s">
        <v>3540</v>
      </c>
      <c r="D3477" s="181"/>
      <c r="E3477" s="164">
        <v>19</v>
      </c>
      <c r="F3477" s="165">
        <v>62</v>
      </c>
      <c r="G3477" s="165">
        <v>35</v>
      </c>
      <c r="H3477" s="165">
        <v>27</v>
      </c>
      <c r="I3477" s="162"/>
    </row>
    <row r="3478" spans="2:9" s="158" customFormat="1" ht="10.5" customHeight="1">
      <c r="B3478" s="163"/>
      <c r="C3478" s="181" t="s">
        <v>3541</v>
      </c>
      <c r="D3478" s="181"/>
      <c r="E3478" s="164">
        <v>6</v>
      </c>
      <c r="F3478" s="165">
        <v>14</v>
      </c>
      <c r="G3478" s="165">
        <v>6</v>
      </c>
      <c r="H3478" s="165">
        <v>8</v>
      </c>
      <c r="I3478" s="162"/>
    </row>
    <row r="3479" spans="2:9" s="158" customFormat="1" ht="10.5" customHeight="1">
      <c r="B3479" s="163"/>
      <c r="C3479" s="181" t="s">
        <v>3542</v>
      </c>
      <c r="D3479" s="181"/>
      <c r="E3479" s="164">
        <v>5</v>
      </c>
      <c r="F3479" s="165">
        <v>11</v>
      </c>
      <c r="G3479" s="165">
        <v>7</v>
      </c>
      <c r="H3479" s="165">
        <v>4</v>
      </c>
      <c r="I3479" s="162"/>
    </row>
    <row r="3480" spans="2:9" s="158" customFormat="1" ht="10.5" customHeight="1">
      <c r="B3480" s="163"/>
      <c r="C3480" s="181" t="s">
        <v>3543</v>
      </c>
      <c r="D3480" s="181"/>
      <c r="E3480" s="164">
        <v>5</v>
      </c>
      <c r="F3480" s="165">
        <v>14</v>
      </c>
      <c r="G3480" s="165">
        <v>7</v>
      </c>
      <c r="H3480" s="165">
        <v>7</v>
      </c>
      <c r="I3480" s="162"/>
    </row>
    <row r="3481" spans="2:9" s="158" customFormat="1" ht="10.5" customHeight="1">
      <c r="B3481" s="163"/>
      <c r="C3481" s="181" t="s">
        <v>3544</v>
      </c>
      <c r="D3481" s="181"/>
      <c r="E3481" s="164">
        <v>3</v>
      </c>
      <c r="F3481" s="165">
        <v>4</v>
      </c>
      <c r="G3481" s="165">
        <v>2</v>
      </c>
      <c r="H3481" s="165">
        <v>2</v>
      </c>
      <c r="I3481" s="162"/>
    </row>
    <row r="3482" spans="2:9" s="158" customFormat="1" ht="10.5" customHeight="1">
      <c r="B3482" s="163"/>
      <c r="C3482" s="181" t="s">
        <v>3545</v>
      </c>
      <c r="D3482" s="181"/>
      <c r="E3482" s="164">
        <v>9</v>
      </c>
      <c r="F3482" s="165">
        <v>23</v>
      </c>
      <c r="G3482" s="165">
        <v>10</v>
      </c>
      <c r="H3482" s="165">
        <v>13</v>
      </c>
      <c r="I3482" s="162"/>
    </row>
    <row r="3483" spans="2:9" s="158" customFormat="1" ht="10.5" customHeight="1">
      <c r="B3483" s="163"/>
      <c r="C3483" s="181" t="s">
        <v>3546</v>
      </c>
      <c r="D3483" s="181"/>
      <c r="E3483" s="164"/>
      <c r="F3483" s="165"/>
      <c r="G3483" s="165"/>
      <c r="H3483" s="165"/>
      <c r="I3483" s="162"/>
    </row>
    <row r="3484" spans="2:9" s="158" customFormat="1" ht="10.5" customHeight="1">
      <c r="B3484" s="169"/>
      <c r="C3484" s="182" t="s">
        <v>3547</v>
      </c>
      <c r="D3484" s="182"/>
      <c r="E3484" s="170">
        <v>24</v>
      </c>
      <c r="F3484" s="171">
        <v>59</v>
      </c>
      <c r="G3484" s="171">
        <v>31</v>
      </c>
      <c r="H3484" s="171">
        <v>28</v>
      </c>
      <c r="I3484" s="162"/>
    </row>
    <row r="3485" spans="2:9" s="158" customFormat="1" ht="10.5" customHeight="1">
      <c r="B3485" s="163"/>
      <c r="C3485" s="181" t="s">
        <v>3548</v>
      </c>
      <c r="D3485" s="181"/>
      <c r="E3485" s="166">
        <f>SUM(E3486:E3517)</f>
        <v>203</v>
      </c>
      <c r="F3485" s="167">
        <f>SUM(F3486:F3517)</f>
        <v>519</v>
      </c>
      <c r="G3485" s="167">
        <f>SUM(G3486:G3517)</f>
        <v>250</v>
      </c>
      <c r="H3485" s="167">
        <f>SUM(H3486:H3517)</f>
        <v>269</v>
      </c>
      <c r="I3485" s="162"/>
    </row>
    <row r="3486" spans="2:9" s="158" customFormat="1" ht="10.5" customHeight="1">
      <c r="B3486" s="163"/>
      <c r="C3486" s="181" t="s">
        <v>3549</v>
      </c>
      <c r="D3486" s="181"/>
      <c r="E3486" s="164">
        <v>4</v>
      </c>
      <c r="F3486" s="165">
        <v>13</v>
      </c>
      <c r="G3486" s="165">
        <v>5</v>
      </c>
      <c r="H3486" s="165">
        <v>8</v>
      </c>
      <c r="I3486" s="162"/>
    </row>
    <row r="3487" spans="2:9" s="158" customFormat="1" ht="10.5" customHeight="1">
      <c r="B3487" s="163"/>
      <c r="C3487" s="181" t="s">
        <v>3550</v>
      </c>
      <c r="D3487" s="181"/>
      <c r="E3487" s="164">
        <v>5</v>
      </c>
      <c r="F3487" s="165">
        <v>21</v>
      </c>
      <c r="G3487" s="165">
        <v>8</v>
      </c>
      <c r="H3487" s="165">
        <v>13</v>
      </c>
      <c r="I3487" s="162"/>
    </row>
    <row r="3488" spans="2:9" s="158" customFormat="1" ht="10.5" customHeight="1">
      <c r="B3488" s="163"/>
      <c r="C3488" s="181" t="s">
        <v>3551</v>
      </c>
      <c r="D3488" s="181"/>
      <c r="E3488" s="164">
        <v>12</v>
      </c>
      <c r="F3488" s="165">
        <v>34</v>
      </c>
      <c r="G3488" s="165">
        <v>21</v>
      </c>
      <c r="H3488" s="165">
        <v>13</v>
      </c>
      <c r="I3488" s="162"/>
    </row>
    <row r="3489" spans="2:9" s="158" customFormat="1" ht="10.5" customHeight="1">
      <c r="B3489" s="163"/>
      <c r="C3489" s="181" t="s">
        <v>3552</v>
      </c>
      <c r="D3489" s="181"/>
      <c r="E3489" s="164">
        <v>14</v>
      </c>
      <c r="F3489" s="165">
        <v>34</v>
      </c>
      <c r="G3489" s="165">
        <v>17</v>
      </c>
      <c r="H3489" s="165">
        <v>17</v>
      </c>
      <c r="I3489" s="162"/>
    </row>
    <row r="3490" spans="2:9" s="158" customFormat="1" ht="10.5" customHeight="1">
      <c r="B3490" s="163"/>
      <c r="C3490" s="181" t="s">
        <v>3553</v>
      </c>
      <c r="D3490" s="181"/>
      <c r="E3490" s="164">
        <v>12</v>
      </c>
      <c r="F3490" s="165">
        <v>26</v>
      </c>
      <c r="G3490" s="165">
        <v>12</v>
      </c>
      <c r="H3490" s="165">
        <v>14</v>
      </c>
      <c r="I3490" s="162"/>
    </row>
    <row r="3491" spans="2:9" s="158" customFormat="1" ht="10.5" customHeight="1">
      <c r="B3491" s="163"/>
      <c r="C3491" s="181" t="s">
        <v>3554</v>
      </c>
      <c r="D3491" s="181"/>
      <c r="E3491" s="164">
        <v>8</v>
      </c>
      <c r="F3491" s="165">
        <v>17</v>
      </c>
      <c r="G3491" s="165">
        <v>7</v>
      </c>
      <c r="H3491" s="165">
        <v>10</v>
      </c>
      <c r="I3491" s="162"/>
    </row>
    <row r="3492" spans="2:9" s="158" customFormat="1" ht="10.5" customHeight="1">
      <c r="B3492" s="163"/>
      <c r="C3492" s="181" t="s">
        <v>3555</v>
      </c>
      <c r="D3492" s="181"/>
      <c r="E3492" s="164"/>
      <c r="F3492" s="165"/>
      <c r="G3492" s="165"/>
      <c r="H3492" s="165"/>
      <c r="I3492" s="162"/>
    </row>
    <row r="3493" spans="2:9" s="158" customFormat="1" ht="10.5" customHeight="1">
      <c r="B3493" s="163"/>
      <c r="C3493" s="181" t="s">
        <v>3556</v>
      </c>
      <c r="D3493" s="181"/>
      <c r="E3493" s="164">
        <v>9</v>
      </c>
      <c r="F3493" s="165">
        <v>18</v>
      </c>
      <c r="G3493" s="165">
        <v>6</v>
      </c>
      <c r="H3493" s="165">
        <v>12</v>
      </c>
      <c r="I3493" s="162"/>
    </row>
    <row r="3494" spans="2:9" s="158" customFormat="1" ht="10.5" customHeight="1">
      <c r="B3494" s="163"/>
      <c r="C3494" s="181" t="s">
        <v>3557</v>
      </c>
      <c r="D3494" s="181"/>
      <c r="E3494" s="164">
        <v>11</v>
      </c>
      <c r="F3494" s="165">
        <v>26</v>
      </c>
      <c r="G3494" s="165">
        <v>11</v>
      </c>
      <c r="H3494" s="165">
        <v>15</v>
      </c>
      <c r="I3494" s="162"/>
    </row>
    <row r="3495" spans="2:9" s="158" customFormat="1" ht="10.5" customHeight="1">
      <c r="B3495" s="163"/>
      <c r="C3495" s="181" t="s">
        <v>3558</v>
      </c>
      <c r="D3495" s="181"/>
      <c r="E3495" s="164">
        <v>5</v>
      </c>
      <c r="F3495" s="165">
        <v>15</v>
      </c>
      <c r="G3495" s="165">
        <v>7</v>
      </c>
      <c r="H3495" s="165">
        <v>8</v>
      </c>
      <c r="I3495" s="162"/>
    </row>
    <row r="3496" spans="2:9" s="158" customFormat="1" ht="10.5" customHeight="1">
      <c r="B3496" s="163"/>
      <c r="C3496" s="181" t="s">
        <v>3559</v>
      </c>
      <c r="D3496" s="181"/>
      <c r="E3496" s="164">
        <v>15</v>
      </c>
      <c r="F3496" s="165">
        <v>35</v>
      </c>
      <c r="G3496" s="165">
        <v>18</v>
      </c>
      <c r="H3496" s="165">
        <v>17</v>
      </c>
      <c r="I3496" s="162"/>
    </row>
    <row r="3497" spans="2:9" s="158" customFormat="1" ht="10.5" customHeight="1">
      <c r="B3497" s="163"/>
      <c r="C3497" s="181" t="s">
        <v>3560</v>
      </c>
      <c r="D3497" s="181"/>
      <c r="E3497" s="164"/>
      <c r="F3497" s="165"/>
      <c r="G3497" s="165"/>
      <c r="H3497" s="165"/>
      <c r="I3497" s="162"/>
    </row>
    <row r="3498" spans="2:9" s="158" customFormat="1" ht="10.5" customHeight="1">
      <c r="B3498" s="163"/>
      <c r="C3498" s="181" t="s">
        <v>3561</v>
      </c>
      <c r="D3498" s="181"/>
      <c r="E3498" s="164">
        <v>10</v>
      </c>
      <c r="F3498" s="165">
        <v>20</v>
      </c>
      <c r="G3498" s="165">
        <v>9</v>
      </c>
      <c r="H3498" s="165">
        <v>11</v>
      </c>
      <c r="I3498" s="162"/>
    </row>
    <row r="3499" spans="2:9" s="158" customFormat="1" ht="10.5" customHeight="1">
      <c r="B3499" s="163"/>
      <c r="C3499" s="181" t="s">
        <v>3562</v>
      </c>
      <c r="D3499" s="181"/>
      <c r="E3499" s="164"/>
      <c r="F3499" s="165"/>
      <c r="G3499" s="165"/>
      <c r="H3499" s="165"/>
      <c r="I3499" s="162"/>
    </row>
    <row r="3500" spans="2:9" s="158" customFormat="1" ht="10.5" customHeight="1">
      <c r="B3500" s="163"/>
      <c r="C3500" s="181" t="s">
        <v>3563</v>
      </c>
      <c r="D3500" s="181"/>
      <c r="E3500" s="164">
        <v>15</v>
      </c>
      <c r="F3500" s="165">
        <v>43</v>
      </c>
      <c r="G3500" s="165">
        <v>22</v>
      </c>
      <c r="H3500" s="165">
        <v>21</v>
      </c>
      <c r="I3500" s="162"/>
    </row>
    <row r="3501" spans="2:9" s="158" customFormat="1" ht="10.5" customHeight="1">
      <c r="B3501" s="163"/>
      <c r="C3501" s="181" t="s">
        <v>3564</v>
      </c>
      <c r="D3501" s="181"/>
      <c r="E3501" s="164">
        <v>11</v>
      </c>
      <c r="F3501" s="165">
        <v>34</v>
      </c>
      <c r="G3501" s="165">
        <v>16</v>
      </c>
      <c r="H3501" s="165">
        <v>18</v>
      </c>
      <c r="I3501" s="162"/>
    </row>
    <row r="3502" spans="2:9" s="158" customFormat="1" ht="10.5" customHeight="1">
      <c r="B3502" s="163"/>
      <c r="C3502" s="181" t="s">
        <v>3565</v>
      </c>
      <c r="D3502" s="181"/>
      <c r="E3502" s="164">
        <v>8</v>
      </c>
      <c r="F3502" s="165">
        <v>15</v>
      </c>
      <c r="G3502" s="165">
        <v>10</v>
      </c>
      <c r="H3502" s="165">
        <v>5</v>
      </c>
      <c r="I3502" s="162"/>
    </row>
    <row r="3503" spans="2:9" s="158" customFormat="1" ht="10.5" customHeight="1">
      <c r="B3503" s="163"/>
      <c r="C3503" s="181" t="s">
        <v>3566</v>
      </c>
      <c r="D3503" s="181"/>
      <c r="E3503" s="164">
        <v>6</v>
      </c>
      <c r="F3503" s="165">
        <v>19</v>
      </c>
      <c r="G3503" s="165">
        <v>9</v>
      </c>
      <c r="H3503" s="165">
        <v>10</v>
      </c>
      <c r="I3503" s="162"/>
    </row>
    <row r="3504" spans="2:9" s="158" customFormat="1" ht="10.5" customHeight="1">
      <c r="B3504" s="163"/>
      <c r="C3504" s="181" t="s">
        <v>3567</v>
      </c>
      <c r="D3504" s="181"/>
      <c r="E3504" s="164"/>
      <c r="F3504" s="165"/>
      <c r="G3504" s="165"/>
      <c r="H3504" s="165"/>
      <c r="I3504" s="162"/>
    </row>
    <row r="3505" spans="2:9" s="158" customFormat="1" ht="10.5" customHeight="1">
      <c r="B3505" s="163"/>
      <c r="C3505" s="181" t="s">
        <v>3568</v>
      </c>
      <c r="D3505" s="181"/>
      <c r="E3505" s="164">
        <v>5</v>
      </c>
      <c r="F3505" s="165">
        <v>12</v>
      </c>
      <c r="G3505" s="165">
        <v>5</v>
      </c>
      <c r="H3505" s="165">
        <v>7</v>
      </c>
      <c r="I3505" s="162"/>
    </row>
    <row r="3506" spans="2:9" s="158" customFormat="1" ht="10.5" customHeight="1">
      <c r="B3506" s="163"/>
      <c r="C3506" s="181" t="s">
        <v>3569</v>
      </c>
      <c r="D3506" s="181"/>
      <c r="E3506" s="164"/>
      <c r="F3506" s="165"/>
      <c r="G3506" s="165"/>
      <c r="H3506" s="165"/>
      <c r="I3506" s="162"/>
    </row>
    <row r="3507" spans="2:9" s="158" customFormat="1" ht="10.5" customHeight="1">
      <c r="B3507" s="163"/>
      <c r="C3507" s="181" t="s">
        <v>3570</v>
      </c>
      <c r="D3507" s="181"/>
      <c r="E3507" s="164">
        <v>4</v>
      </c>
      <c r="F3507" s="165">
        <v>11</v>
      </c>
      <c r="G3507" s="165">
        <v>6</v>
      </c>
      <c r="H3507" s="165">
        <v>5</v>
      </c>
      <c r="I3507" s="162"/>
    </row>
    <row r="3508" spans="2:9" s="158" customFormat="1" ht="10.5" customHeight="1">
      <c r="B3508" s="163"/>
      <c r="C3508" s="181" t="s">
        <v>3571</v>
      </c>
      <c r="D3508" s="181"/>
      <c r="E3508" s="164">
        <v>8</v>
      </c>
      <c r="F3508" s="165">
        <v>18</v>
      </c>
      <c r="G3508" s="165">
        <v>10</v>
      </c>
      <c r="H3508" s="165">
        <v>8</v>
      </c>
      <c r="I3508" s="162"/>
    </row>
    <row r="3509" spans="2:9" s="158" customFormat="1" ht="10.5" customHeight="1">
      <c r="B3509" s="163"/>
      <c r="C3509" s="181" t="s">
        <v>3572</v>
      </c>
      <c r="D3509" s="181"/>
      <c r="E3509" s="164"/>
      <c r="F3509" s="165"/>
      <c r="G3509" s="165"/>
      <c r="H3509" s="165"/>
      <c r="I3509" s="162"/>
    </row>
    <row r="3510" spans="2:9" s="158" customFormat="1" ht="10.5" customHeight="1">
      <c r="B3510" s="163"/>
      <c r="C3510" s="181" t="s">
        <v>3573</v>
      </c>
      <c r="D3510" s="181"/>
      <c r="E3510" s="164">
        <v>4</v>
      </c>
      <c r="F3510" s="165">
        <v>6</v>
      </c>
      <c r="G3510" s="165">
        <v>2</v>
      </c>
      <c r="H3510" s="165">
        <v>4</v>
      </c>
      <c r="I3510" s="162"/>
    </row>
    <row r="3511" spans="2:9" s="158" customFormat="1" ht="10.5" customHeight="1">
      <c r="B3511" s="163"/>
      <c r="C3511" s="181" t="s">
        <v>3574</v>
      </c>
      <c r="D3511" s="181"/>
      <c r="E3511" s="164">
        <v>7</v>
      </c>
      <c r="F3511" s="165">
        <v>30</v>
      </c>
      <c r="G3511" s="165">
        <v>15</v>
      </c>
      <c r="H3511" s="165">
        <v>15</v>
      </c>
      <c r="I3511" s="162"/>
    </row>
    <row r="3512" spans="2:9" s="158" customFormat="1" ht="10.5" customHeight="1">
      <c r="B3512" s="163"/>
      <c r="C3512" s="181" t="s">
        <v>3575</v>
      </c>
      <c r="D3512" s="181"/>
      <c r="E3512" s="164"/>
      <c r="F3512" s="165"/>
      <c r="G3512" s="165"/>
      <c r="H3512" s="165"/>
      <c r="I3512" s="162"/>
    </row>
    <row r="3513" spans="2:9" s="158" customFormat="1" ht="10.5" customHeight="1">
      <c r="B3513" s="163"/>
      <c r="C3513" s="181" t="s">
        <v>3576</v>
      </c>
      <c r="D3513" s="181"/>
      <c r="E3513" s="164">
        <v>15</v>
      </c>
      <c r="F3513" s="165">
        <v>36</v>
      </c>
      <c r="G3513" s="165">
        <v>15</v>
      </c>
      <c r="H3513" s="165">
        <v>21</v>
      </c>
      <c r="I3513" s="162"/>
    </row>
    <row r="3514" spans="2:9" s="158" customFormat="1" ht="10.5" customHeight="1">
      <c r="B3514" s="163"/>
      <c r="C3514" s="181" t="s">
        <v>3577</v>
      </c>
      <c r="D3514" s="181"/>
      <c r="E3514" s="164"/>
      <c r="F3514" s="165"/>
      <c r="G3514" s="165"/>
      <c r="H3514" s="165"/>
      <c r="I3514" s="162"/>
    </row>
    <row r="3515" spans="2:9" s="158" customFormat="1" ht="10.5" customHeight="1">
      <c r="B3515" s="163"/>
      <c r="C3515" s="181" t="s">
        <v>3578</v>
      </c>
      <c r="D3515" s="181"/>
      <c r="E3515" s="164">
        <v>3</v>
      </c>
      <c r="F3515" s="165">
        <v>6</v>
      </c>
      <c r="G3515" s="165">
        <v>2</v>
      </c>
      <c r="H3515" s="165">
        <v>4</v>
      </c>
      <c r="I3515" s="162"/>
    </row>
    <row r="3516" spans="2:9" s="158" customFormat="1" ht="10.5" customHeight="1">
      <c r="B3516" s="163"/>
      <c r="C3516" s="181" t="s">
        <v>3579</v>
      </c>
      <c r="D3516" s="181"/>
      <c r="E3516" s="164">
        <v>6</v>
      </c>
      <c r="F3516" s="165">
        <v>21</v>
      </c>
      <c r="G3516" s="165">
        <v>10</v>
      </c>
      <c r="H3516" s="165">
        <v>11</v>
      </c>
      <c r="I3516" s="162"/>
    </row>
    <row r="3517" spans="2:9" s="158" customFormat="1" ht="10.5" customHeight="1">
      <c r="B3517" s="163"/>
      <c r="C3517" s="181" t="s">
        <v>3580</v>
      </c>
      <c r="D3517" s="181"/>
      <c r="E3517" s="164">
        <v>6</v>
      </c>
      <c r="F3517" s="165">
        <v>9</v>
      </c>
      <c r="G3517" s="165">
        <v>7</v>
      </c>
      <c r="H3517" s="165">
        <v>2</v>
      </c>
      <c r="I3517" s="162"/>
    </row>
    <row r="3518" spans="2:9" s="158" customFormat="1" ht="10.5" customHeight="1">
      <c r="B3518" s="163"/>
      <c r="C3518" s="181"/>
      <c r="D3518" s="181"/>
      <c r="E3518" s="166"/>
      <c r="F3518" s="167"/>
      <c r="G3518" s="167"/>
      <c r="H3518" s="167"/>
      <c r="I3518" s="162"/>
    </row>
    <row r="3519" spans="2:9" s="158" customFormat="1" ht="10.5" customHeight="1">
      <c r="B3519" s="163"/>
      <c r="C3519" s="181" t="s">
        <v>3581</v>
      </c>
      <c r="D3519" s="181"/>
      <c r="E3519" s="166">
        <f>SUM(E3520:E3541)</f>
        <v>67</v>
      </c>
      <c r="F3519" s="167">
        <f>SUM(F3520:F3541)</f>
        <v>164</v>
      </c>
      <c r="G3519" s="167">
        <f>SUM(G3520:G3541)</f>
        <v>90</v>
      </c>
      <c r="H3519" s="167">
        <f>SUM(H3520:H3541)</f>
        <v>74</v>
      </c>
      <c r="I3519" s="162"/>
    </row>
    <row r="3520" spans="2:9" s="158" customFormat="1" ht="10.5" customHeight="1">
      <c r="B3520" s="163"/>
      <c r="C3520" s="181" t="s">
        <v>3582</v>
      </c>
      <c r="D3520" s="181"/>
      <c r="E3520" s="164">
        <v>5</v>
      </c>
      <c r="F3520" s="165">
        <v>12</v>
      </c>
      <c r="G3520" s="165">
        <v>7</v>
      </c>
      <c r="H3520" s="165">
        <v>5</v>
      </c>
      <c r="I3520" s="162"/>
    </row>
    <row r="3521" spans="2:9" s="158" customFormat="1" ht="10.5" customHeight="1">
      <c r="B3521" s="163"/>
      <c r="C3521" s="181" t="s">
        <v>3583</v>
      </c>
      <c r="D3521" s="181"/>
      <c r="E3521" s="164"/>
      <c r="F3521" s="165"/>
      <c r="G3521" s="165"/>
      <c r="H3521" s="165"/>
      <c r="I3521" s="162"/>
    </row>
    <row r="3522" spans="2:9" s="158" customFormat="1" ht="10.5" customHeight="1">
      <c r="B3522" s="163"/>
      <c r="C3522" s="181" t="s">
        <v>3584</v>
      </c>
      <c r="D3522" s="181"/>
      <c r="E3522" s="164">
        <v>9</v>
      </c>
      <c r="F3522" s="165">
        <v>19</v>
      </c>
      <c r="G3522" s="165">
        <v>9</v>
      </c>
      <c r="H3522" s="165">
        <v>10</v>
      </c>
      <c r="I3522" s="162"/>
    </row>
    <row r="3523" spans="2:9" s="158" customFormat="1" ht="10.5" customHeight="1">
      <c r="B3523" s="163"/>
      <c r="C3523" s="181" t="s">
        <v>3585</v>
      </c>
      <c r="D3523" s="181"/>
      <c r="E3523" s="164"/>
      <c r="F3523" s="165"/>
      <c r="G3523" s="165"/>
      <c r="H3523" s="165"/>
      <c r="I3523" s="162"/>
    </row>
    <row r="3524" spans="2:9" s="158" customFormat="1" ht="10.5" customHeight="1">
      <c r="B3524" s="163"/>
      <c r="C3524" s="181" t="s">
        <v>3586</v>
      </c>
      <c r="D3524" s="181"/>
      <c r="E3524" s="164">
        <v>4</v>
      </c>
      <c r="F3524" s="165">
        <v>11</v>
      </c>
      <c r="G3524" s="165">
        <v>6</v>
      </c>
      <c r="H3524" s="165">
        <v>5</v>
      </c>
      <c r="I3524" s="162"/>
    </row>
    <row r="3525" spans="2:9" s="158" customFormat="1" ht="10.5" customHeight="1">
      <c r="B3525" s="163"/>
      <c r="C3525" s="181" t="s">
        <v>3587</v>
      </c>
      <c r="D3525" s="181"/>
      <c r="E3525" s="164"/>
      <c r="F3525" s="165"/>
      <c r="G3525" s="165"/>
      <c r="H3525" s="165"/>
      <c r="I3525" s="162"/>
    </row>
    <row r="3526" spans="2:9" s="158" customFormat="1" ht="10.5" customHeight="1">
      <c r="B3526" s="163"/>
      <c r="C3526" s="181" t="s">
        <v>3588</v>
      </c>
      <c r="D3526" s="181"/>
      <c r="E3526" s="164">
        <v>4</v>
      </c>
      <c r="F3526" s="165">
        <v>8</v>
      </c>
      <c r="G3526" s="165">
        <v>6</v>
      </c>
      <c r="H3526" s="165">
        <v>2</v>
      </c>
      <c r="I3526" s="162"/>
    </row>
    <row r="3527" spans="2:9" s="158" customFormat="1" ht="10.5" customHeight="1">
      <c r="B3527" s="163"/>
      <c r="C3527" s="181" t="s">
        <v>3589</v>
      </c>
      <c r="D3527" s="181"/>
      <c r="E3527" s="164">
        <v>6</v>
      </c>
      <c r="F3527" s="165">
        <v>20</v>
      </c>
      <c r="G3527" s="165">
        <v>8</v>
      </c>
      <c r="H3527" s="165">
        <v>12</v>
      </c>
      <c r="I3527" s="162"/>
    </row>
    <row r="3528" spans="2:9" s="158" customFormat="1" ht="10.5" customHeight="1">
      <c r="B3528" s="163"/>
      <c r="C3528" s="181" t="s">
        <v>3590</v>
      </c>
      <c r="D3528" s="181"/>
      <c r="E3528" s="164"/>
      <c r="F3528" s="165"/>
      <c r="G3528" s="165"/>
      <c r="H3528" s="165"/>
      <c r="I3528" s="162"/>
    </row>
    <row r="3529" spans="2:9" s="158" customFormat="1" ht="10.5" customHeight="1">
      <c r="B3529" s="163"/>
      <c r="C3529" s="181" t="s">
        <v>3591</v>
      </c>
      <c r="D3529" s="181"/>
      <c r="E3529" s="164">
        <v>6</v>
      </c>
      <c r="F3529" s="165">
        <v>13</v>
      </c>
      <c r="G3529" s="165">
        <v>8</v>
      </c>
      <c r="H3529" s="165">
        <v>5</v>
      </c>
      <c r="I3529" s="162"/>
    </row>
    <row r="3530" spans="2:9" s="158" customFormat="1" ht="10.5" customHeight="1">
      <c r="B3530" s="163"/>
      <c r="C3530" s="181" t="s">
        <v>3592</v>
      </c>
      <c r="D3530" s="181"/>
      <c r="E3530" s="164"/>
      <c r="F3530" s="165"/>
      <c r="G3530" s="165"/>
      <c r="H3530" s="165"/>
      <c r="I3530" s="162"/>
    </row>
    <row r="3531" spans="2:9" s="158" customFormat="1" ht="10.5" customHeight="1">
      <c r="B3531" s="163"/>
      <c r="C3531" s="181" t="s">
        <v>3593</v>
      </c>
      <c r="D3531" s="181"/>
      <c r="E3531" s="164"/>
      <c r="F3531" s="165"/>
      <c r="G3531" s="165"/>
      <c r="H3531" s="165"/>
      <c r="I3531" s="162"/>
    </row>
    <row r="3532" spans="2:9" s="158" customFormat="1" ht="10.5" customHeight="1">
      <c r="B3532" s="163"/>
      <c r="C3532" s="181" t="s">
        <v>3594</v>
      </c>
      <c r="D3532" s="181"/>
      <c r="E3532" s="164">
        <v>6</v>
      </c>
      <c r="F3532" s="165">
        <v>16</v>
      </c>
      <c r="G3532" s="165">
        <v>9</v>
      </c>
      <c r="H3532" s="165">
        <v>7</v>
      </c>
      <c r="I3532" s="162"/>
    </row>
    <row r="3533" spans="2:9" s="158" customFormat="1" ht="10.5" customHeight="1">
      <c r="B3533" s="163"/>
      <c r="C3533" s="181" t="s">
        <v>3595</v>
      </c>
      <c r="D3533" s="181"/>
      <c r="E3533" s="164"/>
      <c r="F3533" s="165"/>
      <c r="G3533" s="165"/>
      <c r="H3533" s="165"/>
      <c r="I3533" s="162"/>
    </row>
    <row r="3534" spans="2:9" s="158" customFormat="1" ht="10.5" customHeight="1">
      <c r="B3534" s="163"/>
      <c r="C3534" s="181" t="s">
        <v>3596</v>
      </c>
      <c r="D3534" s="181"/>
      <c r="E3534" s="164">
        <v>3</v>
      </c>
      <c r="F3534" s="165">
        <v>5</v>
      </c>
      <c r="G3534" s="165">
        <v>3</v>
      </c>
      <c r="H3534" s="165">
        <v>2</v>
      </c>
      <c r="I3534" s="162"/>
    </row>
    <row r="3535" spans="2:9" s="158" customFormat="1" ht="10.5" customHeight="1">
      <c r="B3535" s="163"/>
      <c r="C3535" s="181" t="s">
        <v>3597</v>
      </c>
      <c r="D3535" s="181"/>
      <c r="E3535" s="164">
        <v>5</v>
      </c>
      <c r="F3535" s="165">
        <v>11</v>
      </c>
      <c r="G3535" s="165">
        <v>6</v>
      </c>
      <c r="H3535" s="165">
        <v>5</v>
      </c>
      <c r="I3535" s="162"/>
    </row>
    <row r="3536" spans="2:9" s="158" customFormat="1" ht="10.5" customHeight="1">
      <c r="B3536" s="163"/>
      <c r="C3536" s="181" t="s">
        <v>3598</v>
      </c>
      <c r="D3536" s="181"/>
      <c r="E3536" s="164"/>
      <c r="F3536" s="165"/>
      <c r="G3536" s="165"/>
      <c r="H3536" s="165"/>
      <c r="I3536" s="162"/>
    </row>
    <row r="3537" spans="2:9" s="158" customFormat="1" ht="10.5" customHeight="1">
      <c r="B3537" s="163"/>
      <c r="C3537" s="181" t="s">
        <v>3599</v>
      </c>
      <c r="D3537" s="181"/>
      <c r="E3537" s="164">
        <v>7</v>
      </c>
      <c r="F3537" s="165">
        <v>19</v>
      </c>
      <c r="G3537" s="165">
        <v>12</v>
      </c>
      <c r="H3537" s="165">
        <v>7</v>
      </c>
      <c r="I3537" s="162"/>
    </row>
    <row r="3538" spans="2:9" s="158" customFormat="1" ht="10.5" customHeight="1">
      <c r="B3538" s="163"/>
      <c r="C3538" s="181" t="s">
        <v>3600</v>
      </c>
      <c r="D3538" s="181"/>
      <c r="E3538" s="164"/>
      <c r="F3538" s="165"/>
      <c r="G3538" s="165"/>
      <c r="H3538" s="165"/>
      <c r="I3538" s="162"/>
    </row>
    <row r="3539" spans="2:9" s="158" customFormat="1" ht="10.5" customHeight="1">
      <c r="B3539" s="163"/>
      <c r="C3539" s="181" t="s">
        <v>3601</v>
      </c>
      <c r="D3539" s="181"/>
      <c r="E3539" s="164">
        <v>6</v>
      </c>
      <c r="F3539" s="165">
        <v>16</v>
      </c>
      <c r="G3539" s="165">
        <v>8</v>
      </c>
      <c r="H3539" s="165">
        <v>8</v>
      </c>
      <c r="I3539" s="162"/>
    </row>
    <row r="3540" spans="2:9" s="158" customFormat="1" ht="10.5" customHeight="1">
      <c r="B3540" s="163"/>
      <c r="C3540" s="181" t="s">
        <v>3602</v>
      </c>
      <c r="D3540" s="181"/>
      <c r="E3540" s="164">
        <v>6</v>
      </c>
      <c r="F3540" s="165">
        <v>14</v>
      </c>
      <c r="G3540" s="165">
        <v>8</v>
      </c>
      <c r="H3540" s="165">
        <v>6</v>
      </c>
      <c r="I3540" s="162"/>
    </row>
    <row r="3541" spans="2:9" s="158" customFormat="1" ht="10.5" customHeight="1">
      <c r="B3541" s="163"/>
      <c r="C3541" s="181" t="s">
        <v>3603</v>
      </c>
      <c r="D3541" s="181"/>
      <c r="E3541" s="164"/>
      <c r="F3541" s="165"/>
      <c r="G3541" s="165"/>
      <c r="H3541" s="165"/>
      <c r="I3541" s="162"/>
    </row>
    <row r="3542" spans="2:9" s="158" customFormat="1" ht="10.5" customHeight="1">
      <c r="B3542" s="163"/>
      <c r="C3542" s="181"/>
      <c r="D3542" s="181"/>
      <c r="E3542" s="166"/>
      <c r="F3542" s="167"/>
      <c r="G3542" s="167"/>
      <c r="H3542" s="167"/>
      <c r="I3542" s="162"/>
    </row>
    <row r="3543" spans="2:9" s="158" customFormat="1" ht="10.5" customHeight="1">
      <c r="B3543" s="163"/>
      <c r="C3543" s="181" t="s">
        <v>3604</v>
      </c>
      <c r="D3543" s="181"/>
      <c r="E3543" s="166">
        <f>SUM(E3544:E3559)</f>
        <v>48</v>
      </c>
      <c r="F3543" s="167">
        <f>SUM(F3544:F3559)</f>
        <v>91</v>
      </c>
      <c r="G3543" s="167">
        <f>SUM(G3544:G3559)</f>
        <v>45</v>
      </c>
      <c r="H3543" s="167">
        <f>SUM(H3544:H3559)</f>
        <v>46</v>
      </c>
      <c r="I3543" s="162"/>
    </row>
    <row r="3544" spans="2:9" s="158" customFormat="1" ht="10.5" customHeight="1">
      <c r="B3544" s="163"/>
      <c r="C3544" s="181" t="s">
        <v>3605</v>
      </c>
      <c r="D3544" s="181"/>
      <c r="E3544" s="164">
        <v>13</v>
      </c>
      <c r="F3544" s="165">
        <v>22</v>
      </c>
      <c r="G3544" s="165">
        <v>12</v>
      </c>
      <c r="H3544" s="165">
        <v>10</v>
      </c>
      <c r="I3544" s="162"/>
    </row>
    <row r="3545" spans="2:9" s="158" customFormat="1" ht="10.5" customHeight="1">
      <c r="B3545" s="163"/>
      <c r="C3545" s="181" t="s">
        <v>3606</v>
      </c>
      <c r="D3545" s="181"/>
      <c r="E3545" s="164">
        <v>3</v>
      </c>
      <c r="F3545" s="165">
        <v>4</v>
      </c>
      <c r="G3545" s="165">
        <v>2</v>
      </c>
      <c r="H3545" s="165">
        <v>2</v>
      </c>
      <c r="I3545" s="162"/>
    </row>
    <row r="3546" spans="2:9" s="158" customFormat="1" ht="10.5" customHeight="1">
      <c r="B3546" s="163"/>
      <c r="C3546" s="181" t="s">
        <v>3607</v>
      </c>
      <c r="D3546" s="181"/>
      <c r="E3546" s="164">
        <v>7</v>
      </c>
      <c r="F3546" s="165">
        <v>19</v>
      </c>
      <c r="G3546" s="165">
        <v>8</v>
      </c>
      <c r="H3546" s="165">
        <v>11</v>
      </c>
      <c r="I3546" s="162"/>
    </row>
    <row r="3547" spans="2:9" s="158" customFormat="1" ht="10.5" customHeight="1">
      <c r="B3547" s="163"/>
      <c r="C3547" s="181" t="s">
        <v>3608</v>
      </c>
      <c r="D3547" s="181"/>
      <c r="E3547" s="164"/>
      <c r="F3547" s="165"/>
      <c r="G3547" s="165"/>
      <c r="H3547" s="165"/>
      <c r="I3547" s="162"/>
    </row>
    <row r="3548" spans="2:9" s="158" customFormat="1" ht="10.5" customHeight="1">
      <c r="B3548" s="163"/>
      <c r="C3548" s="181" t="s">
        <v>3609</v>
      </c>
      <c r="D3548" s="181"/>
      <c r="E3548" s="164"/>
      <c r="F3548" s="165"/>
      <c r="G3548" s="165"/>
      <c r="H3548" s="165"/>
      <c r="I3548" s="162"/>
    </row>
    <row r="3549" spans="2:9" s="158" customFormat="1" ht="10.5" customHeight="1">
      <c r="B3549" s="163"/>
      <c r="C3549" s="181" t="s">
        <v>3610</v>
      </c>
      <c r="D3549" s="181"/>
      <c r="E3549" s="164">
        <v>8</v>
      </c>
      <c r="F3549" s="165">
        <v>16</v>
      </c>
      <c r="G3549" s="165">
        <v>9</v>
      </c>
      <c r="H3549" s="165">
        <v>7</v>
      </c>
      <c r="I3549" s="162"/>
    </row>
    <row r="3550" spans="2:9" s="158" customFormat="1" ht="10.5" customHeight="1">
      <c r="B3550" s="163"/>
      <c r="C3550" s="181" t="s">
        <v>3611</v>
      </c>
      <c r="D3550" s="181"/>
      <c r="E3550" s="164"/>
      <c r="F3550" s="165"/>
      <c r="G3550" s="165"/>
      <c r="H3550" s="165"/>
      <c r="I3550" s="162"/>
    </row>
    <row r="3551" spans="2:9" s="158" customFormat="1" ht="10.5" customHeight="1">
      <c r="B3551" s="163"/>
      <c r="C3551" s="181" t="s">
        <v>3612</v>
      </c>
      <c r="D3551" s="181"/>
      <c r="E3551" s="164"/>
      <c r="F3551" s="165"/>
      <c r="G3551" s="165"/>
      <c r="H3551" s="165"/>
      <c r="I3551" s="162"/>
    </row>
    <row r="3552" spans="2:9" s="158" customFormat="1" ht="10.5" customHeight="1">
      <c r="B3552" s="163"/>
      <c r="C3552" s="181" t="s">
        <v>3613</v>
      </c>
      <c r="D3552" s="181"/>
      <c r="E3552" s="164">
        <v>5</v>
      </c>
      <c r="F3552" s="165">
        <v>8</v>
      </c>
      <c r="G3552" s="165">
        <v>3</v>
      </c>
      <c r="H3552" s="165">
        <v>5</v>
      </c>
      <c r="I3552" s="162"/>
    </row>
    <row r="3553" spans="2:9" s="158" customFormat="1" ht="10.5" customHeight="1">
      <c r="B3553" s="163"/>
      <c r="C3553" s="181" t="s">
        <v>3614</v>
      </c>
      <c r="D3553" s="181"/>
      <c r="E3553" s="164"/>
      <c r="F3553" s="165"/>
      <c r="G3553" s="165"/>
      <c r="H3553" s="165"/>
      <c r="I3553" s="162"/>
    </row>
    <row r="3554" spans="2:9" s="158" customFormat="1" ht="10.5" customHeight="1">
      <c r="B3554" s="163"/>
      <c r="C3554" s="181"/>
      <c r="D3554" s="181"/>
      <c r="E3554" s="164"/>
      <c r="F3554" s="165"/>
      <c r="G3554" s="165"/>
      <c r="H3554" s="165"/>
      <c r="I3554" s="162"/>
    </row>
    <row r="3555" spans="2:9" s="158" customFormat="1" ht="10.5" customHeight="1">
      <c r="B3555" s="169"/>
      <c r="C3555" s="182"/>
      <c r="D3555" s="182"/>
      <c r="E3555" s="170"/>
      <c r="F3555" s="171"/>
      <c r="G3555" s="171"/>
      <c r="H3555" s="171"/>
      <c r="I3555" s="162"/>
    </row>
    <row r="3556" spans="2:9" s="158" customFormat="1" ht="10.5" customHeight="1">
      <c r="B3556" s="163"/>
      <c r="C3556" s="181" t="s">
        <v>3615</v>
      </c>
      <c r="D3556" s="181"/>
      <c r="E3556" s="164"/>
      <c r="F3556" s="165"/>
      <c r="G3556" s="165"/>
      <c r="H3556" s="165"/>
      <c r="I3556" s="162"/>
    </row>
    <row r="3557" spans="2:9" s="158" customFormat="1" ht="10.5" customHeight="1">
      <c r="B3557" s="163"/>
      <c r="C3557" s="181" t="s">
        <v>3616</v>
      </c>
      <c r="D3557" s="181"/>
      <c r="E3557" s="164">
        <v>9</v>
      </c>
      <c r="F3557" s="165">
        <v>16</v>
      </c>
      <c r="G3557" s="165">
        <v>8</v>
      </c>
      <c r="H3557" s="165">
        <v>8</v>
      </c>
      <c r="I3557" s="162"/>
    </row>
    <row r="3558" spans="2:9" s="158" customFormat="1" ht="10.5" customHeight="1">
      <c r="B3558" s="163"/>
      <c r="C3558" s="181" t="s">
        <v>3617</v>
      </c>
      <c r="D3558" s="181"/>
      <c r="E3558" s="164"/>
      <c r="F3558" s="165"/>
      <c r="G3558" s="165"/>
      <c r="H3558" s="165"/>
      <c r="I3558" s="162"/>
    </row>
    <row r="3559" spans="2:9" s="158" customFormat="1" ht="10.5" customHeight="1">
      <c r="B3559" s="163"/>
      <c r="C3559" s="181" t="s">
        <v>3618</v>
      </c>
      <c r="D3559" s="181"/>
      <c r="E3559" s="164">
        <v>3</v>
      </c>
      <c r="F3559" s="165">
        <v>6</v>
      </c>
      <c r="G3559" s="165">
        <v>3</v>
      </c>
      <c r="H3559" s="165">
        <v>3</v>
      </c>
      <c r="I3559" s="162"/>
    </row>
    <row r="3560" spans="2:9" s="158" customFormat="1" ht="10.5" customHeight="1">
      <c r="B3560" s="163"/>
      <c r="C3560" s="181"/>
      <c r="D3560" s="181"/>
      <c r="E3560" s="166"/>
      <c r="F3560" s="167"/>
      <c r="G3560" s="167"/>
      <c r="H3560" s="167"/>
      <c r="I3560" s="162"/>
    </row>
    <row r="3561" spans="2:9" s="158" customFormat="1" ht="10.5" customHeight="1">
      <c r="B3561" s="163"/>
      <c r="C3561" s="181" t="s">
        <v>3619</v>
      </c>
      <c r="D3561" s="181"/>
      <c r="E3561" s="166">
        <f>SUM(E3562:E3566)</f>
        <v>45</v>
      </c>
      <c r="F3561" s="167">
        <f>SUM(F3562:F3566)</f>
        <v>102</v>
      </c>
      <c r="G3561" s="167">
        <f>SUM(G3562:G3566)</f>
        <v>53</v>
      </c>
      <c r="H3561" s="167">
        <f>SUM(H3562:H3566)</f>
        <v>49</v>
      </c>
      <c r="I3561" s="162"/>
    </row>
    <row r="3562" spans="2:9" s="158" customFormat="1" ht="10.5" customHeight="1">
      <c r="B3562" s="163"/>
      <c r="C3562" s="181" t="s">
        <v>3620</v>
      </c>
      <c r="D3562" s="181"/>
      <c r="E3562" s="164">
        <v>17</v>
      </c>
      <c r="F3562" s="165">
        <v>40</v>
      </c>
      <c r="G3562" s="165">
        <v>20</v>
      </c>
      <c r="H3562" s="165">
        <v>20</v>
      </c>
      <c r="I3562" s="162"/>
    </row>
    <row r="3563" spans="2:9" s="158" customFormat="1" ht="10.5" customHeight="1">
      <c r="B3563" s="163"/>
      <c r="C3563" s="181" t="s">
        <v>3621</v>
      </c>
      <c r="D3563" s="181"/>
      <c r="E3563" s="164">
        <v>4</v>
      </c>
      <c r="F3563" s="165">
        <v>12</v>
      </c>
      <c r="G3563" s="165">
        <v>6</v>
      </c>
      <c r="H3563" s="165">
        <v>6</v>
      </c>
      <c r="I3563" s="162"/>
    </row>
    <row r="3564" spans="2:9" s="158" customFormat="1" ht="10.5" customHeight="1">
      <c r="B3564" s="163"/>
      <c r="C3564" s="181" t="s">
        <v>3622</v>
      </c>
      <c r="D3564" s="181"/>
      <c r="E3564" s="164">
        <v>7</v>
      </c>
      <c r="F3564" s="165">
        <v>9</v>
      </c>
      <c r="G3564" s="165">
        <v>6</v>
      </c>
      <c r="H3564" s="165">
        <v>3</v>
      </c>
      <c r="I3564" s="162"/>
    </row>
    <row r="3565" spans="2:9" s="158" customFormat="1" ht="10.5" customHeight="1">
      <c r="B3565" s="163"/>
      <c r="C3565" s="181" t="s">
        <v>3623</v>
      </c>
      <c r="D3565" s="181"/>
      <c r="E3565" s="164">
        <v>6</v>
      </c>
      <c r="F3565" s="165">
        <v>14</v>
      </c>
      <c r="G3565" s="165">
        <v>7</v>
      </c>
      <c r="H3565" s="165">
        <v>7</v>
      </c>
      <c r="I3565" s="162"/>
    </row>
    <row r="3566" spans="2:9" s="158" customFormat="1" ht="10.5" customHeight="1">
      <c r="B3566" s="163"/>
      <c r="C3566" s="181" t="s">
        <v>3624</v>
      </c>
      <c r="D3566" s="181"/>
      <c r="E3566" s="164">
        <v>11</v>
      </c>
      <c r="F3566" s="165">
        <v>27</v>
      </c>
      <c r="G3566" s="165">
        <v>14</v>
      </c>
      <c r="H3566" s="165">
        <v>13</v>
      </c>
      <c r="I3566" s="162"/>
    </row>
    <row r="3567" spans="2:9" s="158" customFormat="1" ht="10.5" customHeight="1">
      <c r="B3567" s="163"/>
      <c r="C3567" s="181"/>
      <c r="D3567" s="181"/>
      <c r="E3567" s="166"/>
      <c r="F3567" s="167"/>
      <c r="G3567" s="167"/>
      <c r="H3567" s="167"/>
      <c r="I3567" s="162"/>
    </row>
    <row r="3568" spans="2:9" s="187" customFormat="1" ht="10.5" customHeight="1">
      <c r="B3568" s="180"/>
      <c r="C3568" s="159" t="s">
        <v>311</v>
      </c>
      <c r="D3568" s="159"/>
      <c r="E3568" s="160">
        <f>SUM(E3570,E3586,E3601,E3615)</f>
        <v>408</v>
      </c>
      <c r="F3568" s="161">
        <f>SUM(F3570,F3586,F3601,F3615)</f>
        <v>944</v>
      </c>
      <c r="G3568" s="161">
        <f>SUM(G3570,G3586,G3601,G3615)</f>
        <v>475</v>
      </c>
      <c r="H3568" s="161">
        <f>SUM(H3570,H3586,H3601,H3615)</f>
        <v>469</v>
      </c>
      <c r="I3568" s="188"/>
    </row>
    <row r="3569" spans="2:9" s="158" customFormat="1" ht="10.5" customHeight="1">
      <c r="B3569" s="163"/>
      <c r="C3569" s="181"/>
      <c r="D3569" s="181"/>
      <c r="E3569" s="166"/>
      <c r="F3569" s="167"/>
      <c r="G3569" s="167"/>
      <c r="H3569" s="167"/>
      <c r="I3569" s="162"/>
    </row>
    <row r="3570" spans="2:9" s="158" customFormat="1" ht="10.5" customHeight="1">
      <c r="B3570" s="163"/>
      <c r="C3570" s="181" t="s">
        <v>3625</v>
      </c>
      <c r="D3570" s="181"/>
      <c r="E3570" s="166">
        <f>SUM(E3571:E3584)</f>
        <v>125</v>
      </c>
      <c r="F3570" s="167">
        <f>SUM(F3571:F3584)</f>
        <v>271</v>
      </c>
      <c r="G3570" s="167">
        <f>SUM(G3571:G3584)</f>
        <v>127</v>
      </c>
      <c r="H3570" s="167">
        <f>SUM(H3571:H3584)</f>
        <v>144</v>
      </c>
      <c r="I3570" s="162"/>
    </row>
    <row r="3571" spans="2:9" s="158" customFormat="1" ht="10.5" customHeight="1">
      <c r="B3571" s="163"/>
      <c r="C3571" s="181" t="s">
        <v>3626</v>
      </c>
      <c r="D3571" s="181"/>
      <c r="E3571" s="164">
        <v>8</v>
      </c>
      <c r="F3571" s="165">
        <v>19</v>
      </c>
      <c r="G3571" s="165">
        <v>10</v>
      </c>
      <c r="H3571" s="165">
        <v>9</v>
      </c>
      <c r="I3571" s="162"/>
    </row>
    <row r="3572" spans="2:9" s="158" customFormat="1" ht="10.5" customHeight="1">
      <c r="B3572" s="163"/>
      <c r="C3572" s="181" t="s">
        <v>3627</v>
      </c>
      <c r="D3572" s="181"/>
      <c r="E3572" s="164">
        <v>10</v>
      </c>
      <c r="F3572" s="165">
        <v>15</v>
      </c>
      <c r="G3572" s="165">
        <v>6</v>
      </c>
      <c r="H3572" s="165">
        <v>9</v>
      </c>
      <c r="I3572" s="162"/>
    </row>
    <row r="3573" spans="2:9" s="158" customFormat="1" ht="10.5" customHeight="1">
      <c r="B3573" s="163"/>
      <c r="C3573" s="181" t="s">
        <v>3628</v>
      </c>
      <c r="D3573" s="181"/>
      <c r="E3573" s="164">
        <v>4</v>
      </c>
      <c r="F3573" s="165">
        <v>8</v>
      </c>
      <c r="G3573" s="165">
        <v>3</v>
      </c>
      <c r="H3573" s="165">
        <v>5</v>
      </c>
      <c r="I3573" s="162"/>
    </row>
    <row r="3574" spans="2:9" s="158" customFormat="1" ht="10.5" customHeight="1">
      <c r="B3574" s="163"/>
      <c r="C3574" s="181" t="s">
        <v>3629</v>
      </c>
      <c r="D3574" s="181"/>
      <c r="E3574" s="164">
        <v>17</v>
      </c>
      <c r="F3574" s="165">
        <v>33</v>
      </c>
      <c r="G3574" s="165">
        <v>15</v>
      </c>
      <c r="H3574" s="165">
        <v>18</v>
      </c>
      <c r="I3574" s="162"/>
    </row>
    <row r="3575" spans="2:9" s="158" customFormat="1" ht="10.5" customHeight="1">
      <c r="B3575" s="163"/>
      <c r="C3575" s="181" t="s">
        <v>3630</v>
      </c>
      <c r="D3575" s="181"/>
      <c r="E3575" s="164">
        <v>41</v>
      </c>
      <c r="F3575" s="165">
        <v>94</v>
      </c>
      <c r="G3575" s="165">
        <v>44</v>
      </c>
      <c r="H3575" s="165">
        <v>50</v>
      </c>
      <c r="I3575" s="162"/>
    </row>
    <row r="3576" spans="2:9" s="158" customFormat="1" ht="10.5" customHeight="1">
      <c r="B3576" s="163"/>
      <c r="C3576" s="181" t="s">
        <v>3631</v>
      </c>
      <c r="D3576" s="181"/>
      <c r="E3576" s="164"/>
      <c r="F3576" s="165"/>
      <c r="G3576" s="165"/>
      <c r="H3576" s="165"/>
      <c r="I3576" s="162"/>
    </row>
    <row r="3577" spans="2:9" s="158" customFormat="1" ht="10.5" customHeight="1">
      <c r="B3577" s="163"/>
      <c r="C3577" s="181" t="s">
        <v>3632</v>
      </c>
      <c r="D3577" s="181"/>
      <c r="E3577" s="164">
        <v>5</v>
      </c>
      <c r="F3577" s="165">
        <v>5</v>
      </c>
      <c r="G3577" s="165">
        <v>0</v>
      </c>
      <c r="H3577" s="165">
        <v>5</v>
      </c>
      <c r="I3577" s="162"/>
    </row>
    <row r="3578" spans="2:9" s="158" customFormat="1" ht="10.5" customHeight="1">
      <c r="B3578" s="163"/>
      <c r="C3578" s="181" t="s">
        <v>3633</v>
      </c>
      <c r="D3578" s="181"/>
      <c r="E3578" s="164">
        <v>17</v>
      </c>
      <c r="F3578" s="165">
        <v>37</v>
      </c>
      <c r="G3578" s="165">
        <v>18</v>
      </c>
      <c r="H3578" s="165">
        <v>19</v>
      </c>
      <c r="I3578" s="162"/>
    </row>
    <row r="3579" spans="2:9" s="158" customFormat="1" ht="10.5" customHeight="1">
      <c r="B3579" s="163"/>
      <c r="C3579" s="181" t="s">
        <v>3634</v>
      </c>
      <c r="D3579" s="181"/>
      <c r="E3579" s="164"/>
      <c r="F3579" s="165"/>
      <c r="G3579" s="165"/>
      <c r="H3579" s="165"/>
      <c r="I3579" s="162"/>
    </row>
    <row r="3580" spans="2:9" s="158" customFormat="1" ht="10.5" customHeight="1">
      <c r="B3580" s="163"/>
      <c r="C3580" s="181" t="s">
        <v>3635</v>
      </c>
      <c r="D3580" s="181"/>
      <c r="E3580" s="164">
        <v>11</v>
      </c>
      <c r="F3580" s="165">
        <v>27</v>
      </c>
      <c r="G3580" s="165">
        <v>12</v>
      </c>
      <c r="H3580" s="165">
        <v>15</v>
      </c>
      <c r="I3580" s="162"/>
    </row>
    <row r="3581" spans="2:9" s="158" customFormat="1" ht="10.5" customHeight="1">
      <c r="B3581" s="163"/>
      <c r="C3581" s="181" t="s">
        <v>3636</v>
      </c>
      <c r="D3581" s="181"/>
      <c r="E3581" s="164"/>
      <c r="F3581" s="165"/>
      <c r="G3581" s="165"/>
      <c r="H3581" s="165"/>
      <c r="I3581" s="162"/>
    </row>
    <row r="3582" spans="2:9" s="158" customFormat="1" ht="10.5" customHeight="1">
      <c r="B3582" s="163"/>
      <c r="C3582" s="181" t="s">
        <v>3637</v>
      </c>
      <c r="D3582" s="181"/>
      <c r="E3582" s="164">
        <v>3</v>
      </c>
      <c r="F3582" s="165">
        <v>8</v>
      </c>
      <c r="G3582" s="165">
        <v>5</v>
      </c>
      <c r="H3582" s="165">
        <v>3</v>
      </c>
      <c r="I3582" s="162"/>
    </row>
    <row r="3583" spans="2:9" s="158" customFormat="1" ht="10.5" customHeight="1">
      <c r="B3583" s="163"/>
      <c r="C3583" s="181" t="s">
        <v>3638</v>
      </c>
      <c r="D3583" s="181"/>
      <c r="E3583" s="164">
        <v>9</v>
      </c>
      <c r="F3583" s="165">
        <v>25</v>
      </c>
      <c r="G3583" s="165">
        <v>14</v>
      </c>
      <c r="H3583" s="165">
        <v>11</v>
      </c>
      <c r="I3583" s="162"/>
    </row>
    <row r="3584" spans="2:9" s="158" customFormat="1" ht="10.5" customHeight="1">
      <c r="B3584" s="163"/>
      <c r="C3584" s="181" t="s">
        <v>3639</v>
      </c>
      <c r="D3584" s="181"/>
      <c r="E3584" s="164"/>
      <c r="F3584" s="165"/>
      <c r="G3584" s="165"/>
      <c r="H3584" s="165"/>
      <c r="I3584" s="162"/>
    </row>
    <row r="3585" spans="2:9" s="158" customFormat="1" ht="10.5" customHeight="1">
      <c r="B3585" s="163"/>
      <c r="C3585" s="181"/>
      <c r="D3585" s="181"/>
      <c r="E3585" s="166"/>
      <c r="F3585" s="167"/>
      <c r="G3585" s="167"/>
      <c r="H3585" s="167"/>
      <c r="I3585" s="162"/>
    </row>
    <row r="3586" spans="2:9" s="158" customFormat="1" ht="10.5" customHeight="1">
      <c r="B3586" s="163"/>
      <c r="C3586" s="181" t="s">
        <v>3640</v>
      </c>
      <c r="D3586" s="181"/>
      <c r="E3586" s="166">
        <f>SUM(E3587:E3599)</f>
        <v>134</v>
      </c>
      <c r="F3586" s="167">
        <f>SUM(F3587:F3599)</f>
        <v>292</v>
      </c>
      <c r="G3586" s="167">
        <f>SUM(G3587:G3599)</f>
        <v>149</v>
      </c>
      <c r="H3586" s="167">
        <f>SUM(H3587:H3599)</f>
        <v>143</v>
      </c>
      <c r="I3586" s="162"/>
    </row>
    <row r="3587" spans="2:9" s="158" customFormat="1" ht="10.5" customHeight="1">
      <c r="B3587" s="163"/>
      <c r="C3587" s="181" t="s">
        <v>3641</v>
      </c>
      <c r="D3587" s="181"/>
      <c r="E3587" s="164">
        <v>14</v>
      </c>
      <c r="F3587" s="165">
        <v>28</v>
      </c>
      <c r="G3587" s="165">
        <v>14</v>
      </c>
      <c r="H3587" s="165">
        <v>14</v>
      </c>
      <c r="I3587" s="162"/>
    </row>
    <row r="3588" spans="2:9" s="158" customFormat="1" ht="10.5" customHeight="1">
      <c r="B3588" s="163"/>
      <c r="C3588" s="181" t="s">
        <v>3642</v>
      </c>
      <c r="D3588" s="181"/>
      <c r="E3588" s="164">
        <v>15</v>
      </c>
      <c r="F3588" s="165">
        <v>27</v>
      </c>
      <c r="G3588" s="165">
        <v>11</v>
      </c>
      <c r="H3588" s="165">
        <v>16</v>
      </c>
      <c r="I3588" s="162"/>
    </row>
    <row r="3589" spans="2:9" s="158" customFormat="1" ht="10.5" customHeight="1">
      <c r="B3589" s="163"/>
      <c r="C3589" s="181" t="s">
        <v>3643</v>
      </c>
      <c r="D3589" s="181"/>
      <c r="E3589" s="164">
        <v>6</v>
      </c>
      <c r="F3589" s="165">
        <v>12</v>
      </c>
      <c r="G3589" s="165">
        <v>6</v>
      </c>
      <c r="H3589" s="165">
        <v>6</v>
      </c>
      <c r="I3589" s="162"/>
    </row>
    <row r="3590" spans="2:9" s="158" customFormat="1" ht="10.5" customHeight="1">
      <c r="B3590" s="163"/>
      <c r="C3590" s="181" t="s">
        <v>3644</v>
      </c>
      <c r="D3590" s="181"/>
      <c r="E3590" s="164">
        <v>12</v>
      </c>
      <c r="F3590" s="165">
        <v>18</v>
      </c>
      <c r="G3590" s="165">
        <v>12</v>
      </c>
      <c r="H3590" s="165">
        <v>6</v>
      </c>
      <c r="I3590" s="162"/>
    </row>
    <row r="3591" spans="2:9" s="158" customFormat="1" ht="10.5" customHeight="1">
      <c r="B3591" s="163"/>
      <c r="C3591" s="181" t="s">
        <v>3645</v>
      </c>
      <c r="D3591" s="181"/>
      <c r="E3591" s="164">
        <v>13</v>
      </c>
      <c r="F3591" s="165">
        <v>45</v>
      </c>
      <c r="G3591" s="165">
        <v>21</v>
      </c>
      <c r="H3591" s="165">
        <v>24</v>
      </c>
      <c r="I3591" s="162"/>
    </row>
    <row r="3592" spans="2:9" s="158" customFormat="1" ht="10.5" customHeight="1">
      <c r="B3592" s="163"/>
      <c r="C3592" s="181" t="s">
        <v>3646</v>
      </c>
      <c r="D3592" s="181"/>
      <c r="E3592" s="164">
        <v>7</v>
      </c>
      <c r="F3592" s="165">
        <v>20</v>
      </c>
      <c r="G3592" s="165">
        <v>11</v>
      </c>
      <c r="H3592" s="165">
        <v>9</v>
      </c>
      <c r="I3592" s="162"/>
    </row>
    <row r="3593" spans="2:9" s="158" customFormat="1" ht="10.5" customHeight="1">
      <c r="B3593" s="163"/>
      <c r="C3593" s="181" t="s">
        <v>3647</v>
      </c>
      <c r="D3593" s="181"/>
      <c r="E3593" s="164">
        <v>9</v>
      </c>
      <c r="F3593" s="165">
        <v>23</v>
      </c>
      <c r="G3593" s="165">
        <v>12</v>
      </c>
      <c r="H3593" s="165">
        <v>11</v>
      </c>
      <c r="I3593" s="162"/>
    </row>
    <row r="3594" spans="2:9" s="158" customFormat="1" ht="10.5" customHeight="1">
      <c r="B3594" s="163"/>
      <c r="C3594" s="181" t="s">
        <v>3648</v>
      </c>
      <c r="D3594" s="181"/>
      <c r="E3594" s="164"/>
      <c r="F3594" s="165"/>
      <c r="G3594" s="165"/>
      <c r="H3594" s="165"/>
      <c r="I3594" s="162"/>
    </row>
    <row r="3595" spans="2:9" s="158" customFormat="1" ht="10.5" customHeight="1">
      <c r="B3595" s="163"/>
      <c r="C3595" s="181" t="s">
        <v>3649</v>
      </c>
      <c r="D3595" s="181"/>
      <c r="E3595" s="164">
        <v>5</v>
      </c>
      <c r="F3595" s="165">
        <v>14</v>
      </c>
      <c r="G3595" s="165">
        <v>6</v>
      </c>
      <c r="H3595" s="165">
        <v>8</v>
      </c>
      <c r="I3595" s="162"/>
    </row>
    <row r="3596" spans="2:9" s="158" customFormat="1" ht="10.5" customHeight="1">
      <c r="B3596" s="163"/>
      <c r="C3596" s="181" t="s">
        <v>3650</v>
      </c>
      <c r="D3596" s="181"/>
      <c r="E3596" s="164">
        <v>12</v>
      </c>
      <c r="F3596" s="165">
        <v>18</v>
      </c>
      <c r="G3596" s="165">
        <v>12</v>
      </c>
      <c r="H3596" s="165">
        <v>6</v>
      </c>
      <c r="I3596" s="162"/>
    </row>
    <row r="3597" spans="2:9" s="158" customFormat="1" ht="10.5" customHeight="1">
      <c r="B3597" s="163"/>
      <c r="C3597" s="181" t="s">
        <v>3651</v>
      </c>
      <c r="D3597" s="181"/>
      <c r="E3597" s="164">
        <v>4</v>
      </c>
      <c r="F3597" s="165">
        <v>9</v>
      </c>
      <c r="G3597" s="165">
        <v>6</v>
      </c>
      <c r="H3597" s="165">
        <v>3</v>
      </c>
      <c r="I3597" s="162"/>
    </row>
    <row r="3598" spans="2:9" s="158" customFormat="1" ht="10.5" customHeight="1">
      <c r="B3598" s="163"/>
      <c r="C3598" s="181" t="s">
        <v>3652</v>
      </c>
      <c r="D3598" s="181"/>
      <c r="E3598" s="164">
        <v>16</v>
      </c>
      <c r="F3598" s="165">
        <v>39</v>
      </c>
      <c r="G3598" s="165">
        <v>17</v>
      </c>
      <c r="H3598" s="165">
        <v>22</v>
      </c>
      <c r="I3598" s="162"/>
    </row>
    <row r="3599" spans="2:9" s="158" customFormat="1" ht="10.5" customHeight="1">
      <c r="B3599" s="163"/>
      <c r="C3599" s="181" t="s">
        <v>3653</v>
      </c>
      <c r="D3599" s="181"/>
      <c r="E3599" s="164">
        <v>21</v>
      </c>
      <c r="F3599" s="165">
        <v>39</v>
      </c>
      <c r="G3599" s="165">
        <v>21</v>
      </c>
      <c r="H3599" s="165">
        <v>18</v>
      </c>
      <c r="I3599" s="162"/>
    </row>
    <row r="3600" spans="2:9" s="158" customFormat="1" ht="10.5" customHeight="1">
      <c r="B3600" s="163"/>
      <c r="C3600" s="181"/>
      <c r="D3600" s="181"/>
      <c r="E3600" s="166"/>
      <c r="F3600" s="167"/>
      <c r="G3600" s="167"/>
      <c r="H3600" s="167"/>
      <c r="I3600" s="162"/>
    </row>
    <row r="3601" spans="2:9" s="158" customFormat="1" ht="10.5" customHeight="1">
      <c r="B3601" s="163"/>
      <c r="C3601" s="181" t="s">
        <v>3654</v>
      </c>
      <c r="D3601" s="181"/>
      <c r="E3601" s="166">
        <f>SUM(E3602:E3613)</f>
        <v>78</v>
      </c>
      <c r="F3601" s="167">
        <f>SUM(F3602:F3613)</f>
        <v>193</v>
      </c>
      <c r="G3601" s="167">
        <f>SUM(G3602:G3613)</f>
        <v>98</v>
      </c>
      <c r="H3601" s="167">
        <f>SUM(H3602:H3613)</f>
        <v>95</v>
      </c>
      <c r="I3601" s="162"/>
    </row>
    <row r="3602" spans="2:9" s="158" customFormat="1" ht="10.5" customHeight="1">
      <c r="B3602" s="163"/>
      <c r="C3602" s="181" t="s">
        <v>3655</v>
      </c>
      <c r="D3602" s="181"/>
      <c r="E3602" s="164">
        <v>11</v>
      </c>
      <c r="F3602" s="165">
        <v>27</v>
      </c>
      <c r="G3602" s="165">
        <v>16</v>
      </c>
      <c r="H3602" s="165">
        <v>11</v>
      </c>
      <c r="I3602" s="162"/>
    </row>
    <row r="3603" spans="2:9" s="158" customFormat="1" ht="10.5" customHeight="1">
      <c r="B3603" s="163"/>
      <c r="C3603" s="181" t="s">
        <v>3656</v>
      </c>
      <c r="D3603" s="181"/>
      <c r="E3603" s="164">
        <v>7</v>
      </c>
      <c r="F3603" s="165">
        <v>14</v>
      </c>
      <c r="G3603" s="165">
        <v>7</v>
      </c>
      <c r="H3603" s="165">
        <v>7</v>
      </c>
      <c r="I3603" s="162"/>
    </row>
    <row r="3604" spans="2:9" s="158" customFormat="1" ht="10.5" customHeight="1">
      <c r="B3604" s="163"/>
      <c r="C3604" s="181" t="s">
        <v>3657</v>
      </c>
      <c r="D3604" s="181"/>
      <c r="E3604" s="164">
        <v>6</v>
      </c>
      <c r="F3604" s="165">
        <v>14</v>
      </c>
      <c r="G3604" s="165">
        <v>6</v>
      </c>
      <c r="H3604" s="165">
        <v>8</v>
      </c>
      <c r="I3604" s="162"/>
    </row>
    <row r="3605" spans="2:9" s="158" customFormat="1" ht="10.5" customHeight="1">
      <c r="B3605" s="163"/>
      <c r="C3605" s="181" t="s">
        <v>3658</v>
      </c>
      <c r="D3605" s="181"/>
      <c r="E3605" s="164">
        <v>3</v>
      </c>
      <c r="F3605" s="165">
        <v>8</v>
      </c>
      <c r="G3605" s="165">
        <v>5</v>
      </c>
      <c r="H3605" s="165">
        <v>3</v>
      </c>
      <c r="I3605" s="162"/>
    </row>
    <row r="3606" spans="2:9" s="158" customFormat="1" ht="10.5" customHeight="1">
      <c r="B3606" s="163"/>
      <c r="C3606" s="181" t="s">
        <v>3659</v>
      </c>
      <c r="D3606" s="181"/>
      <c r="E3606" s="164">
        <v>8</v>
      </c>
      <c r="F3606" s="165">
        <v>20</v>
      </c>
      <c r="G3606" s="165">
        <v>12</v>
      </c>
      <c r="H3606" s="165">
        <v>8</v>
      </c>
      <c r="I3606" s="162"/>
    </row>
    <row r="3607" spans="2:9" s="158" customFormat="1" ht="10.5" customHeight="1">
      <c r="B3607" s="163"/>
      <c r="C3607" s="181" t="s">
        <v>3660</v>
      </c>
      <c r="D3607" s="181"/>
      <c r="E3607" s="164">
        <v>7</v>
      </c>
      <c r="F3607" s="165">
        <v>14</v>
      </c>
      <c r="G3607" s="165">
        <v>6</v>
      </c>
      <c r="H3607" s="165">
        <v>8</v>
      </c>
      <c r="I3607" s="162"/>
    </row>
    <row r="3608" spans="2:9" s="158" customFormat="1" ht="10.5" customHeight="1">
      <c r="B3608" s="163"/>
      <c r="C3608" s="181" t="s">
        <v>3661</v>
      </c>
      <c r="D3608" s="181"/>
      <c r="E3608" s="164">
        <v>3</v>
      </c>
      <c r="F3608" s="165">
        <v>9</v>
      </c>
      <c r="G3608" s="165">
        <v>4</v>
      </c>
      <c r="H3608" s="165">
        <v>5</v>
      </c>
      <c r="I3608" s="162"/>
    </row>
    <row r="3609" spans="2:9" s="158" customFormat="1" ht="10.5" customHeight="1">
      <c r="B3609" s="163"/>
      <c r="C3609" s="181" t="s">
        <v>3662</v>
      </c>
      <c r="D3609" s="181"/>
      <c r="E3609" s="164">
        <v>6</v>
      </c>
      <c r="F3609" s="165">
        <v>12</v>
      </c>
      <c r="G3609" s="165">
        <v>6</v>
      </c>
      <c r="H3609" s="165">
        <v>6</v>
      </c>
      <c r="I3609" s="162"/>
    </row>
    <row r="3610" spans="2:9" s="158" customFormat="1" ht="10.5" customHeight="1">
      <c r="B3610" s="163"/>
      <c r="C3610" s="181" t="s">
        <v>3663</v>
      </c>
      <c r="D3610" s="181"/>
      <c r="E3610" s="164">
        <v>4</v>
      </c>
      <c r="F3610" s="165">
        <v>12</v>
      </c>
      <c r="G3610" s="165">
        <v>5</v>
      </c>
      <c r="H3610" s="165">
        <v>7</v>
      </c>
      <c r="I3610" s="162"/>
    </row>
    <row r="3611" spans="2:9" s="158" customFormat="1" ht="10.5" customHeight="1">
      <c r="B3611" s="163"/>
      <c r="C3611" s="181" t="s">
        <v>3664</v>
      </c>
      <c r="D3611" s="181"/>
      <c r="E3611" s="164">
        <v>5</v>
      </c>
      <c r="F3611" s="165">
        <v>19</v>
      </c>
      <c r="G3611" s="165">
        <v>10</v>
      </c>
      <c r="H3611" s="165">
        <v>9</v>
      </c>
      <c r="I3611" s="162"/>
    </row>
    <row r="3612" spans="2:9" s="158" customFormat="1" ht="10.5" customHeight="1">
      <c r="B3612" s="163"/>
      <c r="C3612" s="181" t="s">
        <v>3665</v>
      </c>
      <c r="D3612" s="181"/>
      <c r="E3612" s="164">
        <v>7</v>
      </c>
      <c r="F3612" s="165">
        <v>13</v>
      </c>
      <c r="G3612" s="165">
        <v>6</v>
      </c>
      <c r="H3612" s="165">
        <v>7</v>
      </c>
      <c r="I3612" s="162"/>
    </row>
    <row r="3613" spans="2:9" s="158" customFormat="1" ht="10.5" customHeight="1">
      <c r="B3613" s="163"/>
      <c r="C3613" s="181" t="s">
        <v>3666</v>
      </c>
      <c r="D3613" s="181"/>
      <c r="E3613" s="164">
        <v>11</v>
      </c>
      <c r="F3613" s="165">
        <v>31</v>
      </c>
      <c r="G3613" s="165">
        <v>15</v>
      </c>
      <c r="H3613" s="165">
        <v>16</v>
      </c>
      <c r="I3613" s="162"/>
    </row>
    <row r="3614" spans="2:9" s="158" customFormat="1" ht="10.5" customHeight="1">
      <c r="B3614" s="163"/>
      <c r="C3614" s="181"/>
      <c r="D3614" s="181"/>
      <c r="E3614" s="166"/>
      <c r="F3614" s="167"/>
      <c r="G3614" s="167"/>
      <c r="H3614" s="167"/>
      <c r="I3614" s="162"/>
    </row>
    <row r="3615" spans="2:9" s="158" customFormat="1" ht="10.5" customHeight="1">
      <c r="B3615" s="163"/>
      <c r="C3615" s="181" t="s">
        <v>3667</v>
      </c>
      <c r="D3615" s="181"/>
      <c r="E3615" s="166">
        <f>SUM(E3616:E3620)</f>
        <v>71</v>
      </c>
      <c r="F3615" s="167">
        <f>SUM(F3616:F3620)</f>
        <v>188</v>
      </c>
      <c r="G3615" s="167">
        <f>SUM(G3616:G3620)</f>
        <v>101</v>
      </c>
      <c r="H3615" s="167">
        <f>SUM(H3616:H3620)</f>
        <v>87</v>
      </c>
      <c r="I3615" s="162"/>
    </row>
    <row r="3616" spans="2:9" s="158" customFormat="1" ht="10.5" customHeight="1">
      <c r="B3616" s="163"/>
      <c r="C3616" s="181" t="s">
        <v>3668</v>
      </c>
      <c r="D3616" s="181"/>
      <c r="E3616" s="164">
        <v>9</v>
      </c>
      <c r="F3616" s="165">
        <v>20</v>
      </c>
      <c r="G3616" s="165">
        <v>10</v>
      </c>
      <c r="H3616" s="165">
        <v>10</v>
      </c>
      <c r="I3616" s="162"/>
    </row>
    <row r="3617" spans="2:9" s="158" customFormat="1" ht="10.5" customHeight="1">
      <c r="B3617" s="163"/>
      <c r="C3617" s="181" t="s">
        <v>3669</v>
      </c>
      <c r="D3617" s="181"/>
      <c r="E3617" s="164">
        <v>20</v>
      </c>
      <c r="F3617" s="165">
        <v>58</v>
      </c>
      <c r="G3617" s="165">
        <v>30</v>
      </c>
      <c r="H3617" s="165">
        <v>28</v>
      </c>
      <c r="I3617" s="162"/>
    </row>
    <row r="3618" spans="2:9" s="158" customFormat="1" ht="10.5" customHeight="1">
      <c r="B3618" s="163"/>
      <c r="C3618" s="181" t="s">
        <v>3670</v>
      </c>
      <c r="D3618" s="181"/>
      <c r="E3618" s="164">
        <v>14</v>
      </c>
      <c r="F3618" s="165">
        <v>39</v>
      </c>
      <c r="G3618" s="165">
        <v>23</v>
      </c>
      <c r="H3618" s="165">
        <v>16</v>
      </c>
      <c r="I3618" s="162"/>
    </row>
    <row r="3619" spans="2:9" s="158" customFormat="1" ht="10.5" customHeight="1">
      <c r="B3619" s="163"/>
      <c r="C3619" s="181" t="s">
        <v>3671</v>
      </c>
      <c r="D3619" s="181"/>
      <c r="E3619" s="164">
        <v>11</v>
      </c>
      <c r="F3619" s="165">
        <v>31</v>
      </c>
      <c r="G3619" s="165">
        <v>16</v>
      </c>
      <c r="H3619" s="165">
        <v>15</v>
      </c>
      <c r="I3619" s="162"/>
    </row>
    <row r="3620" spans="2:9" s="158" customFormat="1" ht="10.5" customHeight="1">
      <c r="B3620" s="163"/>
      <c r="C3620" s="181" t="s">
        <v>3672</v>
      </c>
      <c r="D3620" s="181"/>
      <c r="E3620" s="164">
        <v>17</v>
      </c>
      <c r="F3620" s="165">
        <v>40</v>
      </c>
      <c r="G3620" s="165">
        <v>22</v>
      </c>
      <c r="H3620" s="165">
        <v>18</v>
      </c>
      <c r="I3620" s="162"/>
    </row>
    <row r="3621" spans="2:9" s="158" customFormat="1" ht="10.5" customHeight="1">
      <c r="B3621" s="163"/>
      <c r="C3621" s="181"/>
      <c r="D3621" s="181"/>
      <c r="E3621" s="166"/>
      <c r="F3621" s="167"/>
      <c r="G3621" s="167"/>
      <c r="H3621" s="167"/>
      <c r="I3621" s="162"/>
    </row>
    <row r="3622" spans="2:9" s="187" customFormat="1" ht="10.5" customHeight="1">
      <c r="B3622" s="180"/>
      <c r="C3622" s="159" t="s">
        <v>316</v>
      </c>
      <c r="D3622" s="159"/>
      <c r="E3622" s="160">
        <f>SUM(E3624,E3649,E3656,E3702,E3712)</f>
        <v>1446</v>
      </c>
      <c r="F3622" s="161">
        <f>SUM(F3624,F3649,F3656,F3702,F3712)</f>
        <v>3211</v>
      </c>
      <c r="G3622" s="161">
        <f>SUM(G3624,G3649,G3656,G3702,G3712)</f>
        <v>1708</v>
      </c>
      <c r="H3622" s="161">
        <f>SUM(H3624,H3649,H3656,H3702,H3712)</f>
        <v>1503</v>
      </c>
      <c r="I3622" s="188"/>
    </row>
    <row r="3623" spans="2:9" s="158" customFormat="1" ht="10.5" customHeight="1">
      <c r="B3623" s="163"/>
      <c r="C3623" s="181"/>
      <c r="D3623" s="181"/>
      <c r="E3623" s="166"/>
      <c r="F3623" s="167"/>
      <c r="G3623" s="167"/>
      <c r="H3623" s="167"/>
      <c r="I3623" s="162"/>
    </row>
    <row r="3624" spans="2:9" s="158" customFormat="1" ht="10.5" customHeight="1">
      <c r="B3624" s="163"/>
      <c r="C3624" s="181" t="s">
        <v>3673</v>
      </c>
      <c r="D3624" s="181"/>
      <c r="E3624" s="166">
        <f>SUM(E3625:E3647)</f>
        <v>197</v>
      </c>
      <c r="F3624" s="167">
        <f>SUM(F3625:F3647)</f>
        <v>429</v>
      </c>
      <c r="G3624" s="167">
        <f>SUM(G3625:G3647)</f>
        <v>237</v>
      </c>
      <c r="H3624" s="167">
        <f>SUM(H3625:H3647)</f>
        <v>192</v>
      </c>
      <c r="I3624" s="162"/>
    </row>
    <row r="3625" spans="2:9" s="158" customFormat="1" ht="10.5" customHeight="1">
      <c r="B3625" s="163"/>
      <c r="C3625" s="181" t="s">
        <v>3674</v>
      </c>
      <c r="D3625" s="181"/>
      <c r="E3625" s="164">
        <v>3</v>
      </c>
      <c r="F3625" s="165">
        <v>8</v>
      </c>
      <c r="G3625" s="165">
        <v>5</v>
      </c>
      <c r="H3625" s="165">
        <v>3</v>
      </c>
      <c r="I3625" s="162"/>
    </row>
    <row r="3626" spans="2:9" s="158" customFormat="1" ht="10.5" customHeight="1">
      <c r="B3626" s="169"/>
      <c r="C3626" s="182" t="s">
        <v>3675</v>
      </c>
      <c r="D3626" s="182"/>
      <c r="E3626" s="170"/>
      <c r="F3626" s="171"/>
      <c r="G3626" s="171"/>
      <c r="H3626" s="171"/>
      <c r="I3626" s="162"/>
    </row>
    <row r="3627" spans="2:9" s="158" customFormat="1" ht="10.5" customHeight="1">
      <c r="B3627" s="163"/>
      <c r="C3627" s="181" t="s">
        <v>3676</v>
      </c>
      <c r="D3627" s="181"/>
      <c r="E3627" s="164"/>
      <c r="F3627" s="165"/>
      <c r="G3627" s="165"/>
      <c r="H3627" s="165"/>
      <c r="I3627" s="162"/>
    </row>
    <row r="3628" spans="2:9" s="158" customFormat="1" ht="10.5" customHeight="1">
      <c r="B3628" s="163"/>
      <c r="C3628" s="181" t="s">
        <v>3677</v>
      </c>
      <c r="D3628" s="181"/>
      <c r="E3628" s="164"/>
      <c r="F3628" s="165"/>
      <c r="G3628" s="165"/>
      <c r="H3628" s="165"/>
      <c r="I3628" s="162"/>
    </row>
    <row r="3629" spans="2:9" s="158" customFormat="1" ht="10.5" customHeight="1">
      <c r="B3629" s="163"/>
      <c r="C3629" s="181" t="s">
        <v>3678</v>
      </c>
      <c r="D3629" s="181"/>
      <c r="E3629" s="164">
        <v>8</v>
      </c>
      <c r="F3629" s="165">
        <v>16</v>
      </c>
      <c r="G3629" s="165">
        <v>7</v>
      </c>
      <c r="H3629" s="165">
        <v>9</v>
      </c>
      <c r="I3629" s="162"/>
    </row>
    <row r="3630" spans="2:9" s="158" customFormat="1" ht="10.5" customHeight="1">
      <c r="B3630" s="163"/>
      <c r="C3630" s="181" t="s">
        <v>3679</v>
      </c>
      <c r="D3630" s="181"/>
      <c r="E3630" s="164"/>
      <c r="F3630" s="165"/>
      <c r="G3630" s="165"/>
      <c r="H3630" s="165"/>
      <c r="I3630" s="162"/>
    </row>
    <row r="3631" spans="2:9" s="158" customFormat="1" ht="10.5" customHeight="1">
      <c r="B3631" s="163"/>
      <c r="C3631" s="181" t="s">
        <v>3680</v>
      </c>
      <c r="D3631" s="181"/>
      <c r="E3631" s="164"/>
      <c r="F3631" s="165"/>
      <c r="G3631" s="165"/>
      <c r="H3631" s="165"/>
      <c r="I3631" s="162"/>
    </row>
    <row r="3632" spans="2:9" s="158" customFormat="1" ht="10.5" customHeight="1">
      <c r="B3632" s="163"/>
      <c r="C3632" s="181" t="s">
        <v>3681</v>
      </c>
      <c r="D3632" s="181"/>
      <c r="E3632" s="164">
        <v>4</v>
      </c>
      <c r="F3632" s="165">
        <v>13</v>
      </c>
      <c r="G3632" s="165">
        <v>7</v>
      </c>
      <c r="H3632" s="165">
        <v>6</v>
      </c>
      <c r="I3632" s="162"/>
    </row>
    <row r="3633" spans="2:9" s="158" customFormat="1" ht="10.5" customHeight="1">
      <c r="B3633" s="163"/>
      <c r="C3633" s="181" t="s">
        <v>3682</v>
      </c>
      <c r="D3633" s="181"/>
      <c r="E3633" s="164">
        <v>10</v>
      </c>
      <c r="F3633" s="165">
        <v>22</v>
      </c>
      <c r="G3633" s="165">
        <v>12</v>
      </c>
      <c r="H3633" s="165">
        <v>10</v>
      </c>
      <c r="I3633" s="162"/>
    </row>
    <row r="3634" spans="2:9" s="158" customFormat="1" ht="10.5" customHeight="1">
      <c r="B3634" s="163"/>
      <c r="C3634" s="181" t="s">
        <v>3683</v>
      </c>
      <c r="D3634" s="181"/>
      <c r="E3634" s="164"/>
      <c r="F3634" s="165"/>
      <c r="G3634" s="165"/>
      <c r="H3634" s="165"/>
      <c r="I3634" s="162"/>
    </row>
    <row r="3635" spans="2:9" s="158" customFormat="1" ht="10.5" customHeight="1">
      <c r="B3635" s="163"/>
      <c r="C3635" s="181" t="s">
        <v>3684</v>
      </c>
      <c r="D3635" s="181"/>
      <c r="E3635" s="164">
        <v>13</v>
      </c>
      <c r="F3635" s="165">
        <v>33</v>
      </c>
      <c r="G3635" s="165">
        <v>19</v>
      </c>
      <c r="H3635" s="165">
        <v>14</v>
      </c>
      <c r="I3635" s="162"/>
    </row>
    <row r="3636" spans="2:9" s="158" customFormat="1" ht="10.5" customHeight="1">
      <c r="B3636" s="163"/>
      <c r="C3636" s="181" t="s">
        <v>3685</v>
      </c>
      <c r="D3636" s="181"/>
      <c r="E3636" s="164">
        <v>87</v>
      </c>
      <c r="F3636" s="165">
        <v>87</v>
      </c>
      <c r="G3636" s="165">
        <v>87</v>
      </c>
      <c r="H3636" s="165">
        <v>0</v>
      </c>
      <c r="I3636" s="162"/>
    </row>
    <row r="3637" spans="2:9" s="158" customFormat="1" ht="10.5" customHeight="1">
      <c r="B3637" s="163"/>
      <c r="C3637" s="181" t="s">
        <v>3686</v>
      </c>
      <c r="D3637" s="181"/>
      <c r="E3637" s="164">
        <v>6</v>
      </c>
      <c r="F3637" s="165">
        <v>16</v>
      </c>
      <c r="G3637" s="165">
        <v>7</v>
      </c>
      <c r="H3637" s="165">
        <v>9</v>
      </c>
      <c r="I3637" s="162"/>
    </row>
    <row r="3638" spans="2:9" s="158" customFormat="1" ht="10.5" customHeight="1">
      <c r="B3638" s="163"/>
      <c r="C3638" s="181" t="s">
        <v>3687</v>
      </c>
      <c r="D3638" s="181"/>
      <c r="E3638" s="164"/>
      <c r="F3638" s="165"/>
      <c r="G3638" s="165"/>
      <c r="H3638" s="165"/>
      <c r="I3638" s="162"/>
    </row>
    <row r="3639" spans="2:9" s="158" customFormat="1" ht="10.5" customHeight="1">
      <c r="B3639" s="163"/>
      <c r="C3639" s="181" t="s">
        <v>3688</v>
      </c>
      <c r="D3639" s="181"/>
      <c r="E3639" s="164">
        <v>7</v>
      </c>
      <c r="F3639" s="165">
        <v>16</v>
      </c>
      <c r="G3639" s="165">
        <v>7</v>
      </c>
      <c r="H3639" s="165">
        <v>9</v>
      </c>
      <c r="I3639" s="162"/>
    </row>
    <row r="3640" spans="2:9" s="158" customFormat="1" ht="10.5" customHeight="1">
      <c r="B3640" s="163"/>
      <c r="C3640" s="181" t="s">
        <v>3689</v>
      </c>
      <c r="D3640" s="181"/>
      <c r="E3640" s="164"/>
      <c r="F3640" s="165"/>
      <c r="G3640" s="165"/>
      <c r="H3640" s="165"/>
      <c r="I3640" s="162"/>
    </row>
    <row r="3641" spans="2:9" s="158" customFormat="1" ht="10.5" customHeight="1">
      <c r="B3641" s="163"/>
      <c r="C3641" s="181" t="s">
        <v>3690</v>
      </c>
      <c r="D3641" s="181"/>
      <c r="E3641" s="164"/>
      <c r="F3641" s="165"/>
      <c r="G3641" s="165"/>
      <c r="H3641" s="165"/>
      <c r="I3641" s="162"/>
    </row>
    <row r="3642" spans="2:9" s="158" customFormat="1" ht="10.5" customHeight="1">
      <c r="B3642" s="163"/>
      <c r="C3642" s="181" t="s">
        <v>3691</v>
      </c>
      <c r="D3642" s="181"/>
      <c r="E3642" s="164">
        <v>5</v>
      </c>
      <c r="F3642" s="165">
        <v>7</v>
      </c>
      <c r="G3642" s="165">
        <v>5</v>
      </c>
      <c r="H3642" s="165">
        <v>2</v>
      </c>
      <c r="I3642" s="162"/>
    </row>
    <row r="3643" spans="2:9" s="158" customFormat="1" ht="10.5" customHeight="1">
      <c r="B3643" s="163"/>
      <c r="C3643" s="181" t="s">
        <v>3692</v>
      </c>
      <c r="D3643" s="181"/>
      <c r="E3643" s="164">
        <v>9</v>
      </c>
      <c r="F3643" s="165">
        <v>20</v>
      </c>
      <c r="G3643" s="165">
        <v>9</v>
      </c>
      <c r="H3643" s="165">
        <v>11</v>
      </c>
      <c r="I3643" s="162"/>
    </row>
    <row r="3644" spans="2:9" s="158" customFormat="1" ht="10.5" customHeight="1">
      <c r="B3644" s="163"/>
      <c r="C3644" s="181" t="s">
        <v>3693</v>
      </c>
      <c r="D3644" s="181"/>
      <c r="E3644" s="164">
        <v>3</v>
      </c>
      <c r="F3644" s="165">
        <v>10</v>
      </c>
      <c r="G3644" s="165">
        <v>6</v>
      </c>
      <c r="H3644" s="165">
        <v>4</v>
      </c>
      <c r="I3644" s="162"/>
    </row>
    <row r="3645" spans="2:9" s="158" customFormat="1" ht="10.5" customHeight="1">
      <c r="B3645" s="163"/>
      <c r="C3645" s="181" t="s">
        <v>3694</v>
      </c>
      <c r="D3645" s="181"/>
      <c r="E3645" s="164">
        <v>14</v>
      </c>
      <c r="F3645" s="165">
        <v>36</v>
      </c>
      <c r="G3645" s="165">
        <v>18</v>
      </c>
      <c r="H3645" s="165">
        <v>18</v>
      </c>
      <c r="I3645" s="162"/>
    </row>
    <row r="3646" spans="2:9" s="158" customFormat="1" ht="10.5" customHeight="1">
      <c r="B3646" s="163"/>
      <c r="C3646" s="181" t="s">
        <v>3695</v>
      </c>
      <c r="D3646" s="181"/>
      <c r="E3646" s="164">
        <v>18</v>
      </c>
      <c r="F3646" s="165">
        <v>123</v>
      </c>
      <c r="G3646" s="165">
        <v>36</v>
      </c>
      <c r="H3646" s="165">
        <v>87</v>
      </c>
      <c r="I3646" s="162"/>
    </row>
    <row r="3647" spans="2:9" s="158" customFormat="1" ht="10.5" customHeight="1">
      <c r="B3647" s="163"/>
      <c r="C3647" s="181" t="s">
        <v>3696</v>
      </c>
      <c r="D3647" s="181"/>
      <c r="E3647" s="164">
        <v>10</v>
      </c>
      <c r="F3647" s="165">
        <v>22</v>
      </c>
      <c r="G3647" s="165">
        <v>12</v>
      </c>
      <c r="H3647" s="165">
        <v>10</v>
      </c>
      <c r="I3647" s="162"/>
    </row>
    <row r="3648" spans="2:9" s="158" customFormat="1" ht="10.5" customHeight="1">
      <c r="B3648" s="163"/>
      <c r="C3648" s="181"/>
      <c r="D3648" s="181"/>
      <c r="E3648" s="166"/>
      <c r="F3648" s="167"/>
      <c r="G3648" s="167"/>
      <c r="H3648" s="167"/>
      <c r="I3648" s="162"/>
    </row>
    <row r="3649" spans="2:9" s="158" customFormat="1" ht="10.5" customHeight="1">
      <c r="B3649" s="163"/>
      <c r="C3649" s="181" t="s">
        <v>3697</v>
      </c>
      <c r="D3649" s="181"/>
      <c r="E3649" s="166">
        <f>SUM(E3650:E3654)</f>
        <v>11</v>
      </c>
      <c r="F3649" s="167">
        <f>SUM(F3650:F3654)</f>
        <v>27</v>
      </c>
      <c r="G3649" s="167">
        <f>SUM(G3650:G3654)</f>
        <v>17</v>
      </c>
      <c r="H3649" s="167">
        <f>SUM(H3650:H3654)</f>
        <v>10</v>
      </c>
      <c r="I3649" s="162"/>
    </row>
    <row r="3650" spans="2:9" s="158" customFormat="1" ht="10.5" customHeight="1">
      <c r="B3650" s="163"/>
      <c r="C3650" s="181" t="s">
        <v>3698</v>
      </c>
      <c r="D3650" s="181"/>
      <c r="E3650" s="164"/>
      <c r="F3650" s="165"/>
      <c r="G3650" s="165"/>
      <c r="H3650" s="165"/>
      <c r="I3650" s="162"/>
    </row>
    <row r="3651" spans="2:9" s="158" customFormat="1" ht="10.5" customHeight="1">
      <c r="B3651" s="163"/>
      <c r="C3651" s="181" t="s">
        <v>3699</v>
      </c>
      <c r="D3651" s="181"/>
      <c r="E3651" s="164">
        <v>7</v>
      </c>
      <c r="F3651" s="165">
        <v>18</v>
      </c>
      <c r="G3651" s="165">
        <v>10</v>
      </c>
      <c r="H3651" s="165">
        <v>8</v>
      </c>
      <c r="I3651" s="162"/>
    </row>
    <row r="3652" spans="2:9" s="158" customFormat="1" ht="10.5" customHeight="1">
      <c r="B3652" s="163"/>
      <c r="C3652" s="181" t="s">
        <v>3700</v>
      </c>
      <c r="D3652" s="181"/>
      <c r="E3652" s="164"/>
      <c r="F3652" s="165"/>
      <c r="G3652" s="165"/>
      <c r="H3652" s="165"/>
      <c r="I3652" s="162"/>
    </row>
    <row r="3653" spans="2:9" s="158" customFormat="1" ht="10.5" customHeight="1">
      <c r="B3653" s="163"/>
      <c r="C3653" s="181" t="s">
        <v>3701</v>
      </c>
      <c r="D3653" s="181"/>
      <c r="E3653" s="164">
        <v>4</v>
      </c>
      <c r="F3653" s="165">
        <v>9</v>
      </c>
      <c r="G3653" s="165">
        <v>7</v>
      </c>
      <c r="H3653" s="165">
        <v>2</v>
      </c>
      <c r="I3653" s="162"/>
    </row>
    <row r="3654" spans="2:9" s="158" customFormat="1" ht="10.5" customHeight="1">
      <c r="B3654" s="163"/>
      <c r="C3654" s="181" t="s">
        <v>3702</v>
      </c>
      <c r="D3654" s="181"/>
      <c r="E3654" s="164"/>
      <c r="F3654" s="165"/>
      <c r="G3654" s="165"/>
      <c r="H3654" s="165"/>
      <c r="I3654" s="162"/>
    </row>
    <row r="3655" spans="2:9" s="158" customFormat="1" ht="10.5" customHeight="1">
      <c r="B3655" s="163"/>
      <c r="C3655" s="181"/>
      <c r="D3655" s="181"/>
      <c r="E3655" s="166"/>
      <c r="F3655" s="167"/>
      <c r="G3655" s="167"/>
      <c r="H3655" s="167"/>
      <c r="I3655" s="162"/>
    </row>
    <row r="3656" spans="2:9" s="158" customFormat="1" ht="10.5" customHeight="1">
      <c r="B3656" s="163"/>
      <c r="C3656" s="181" t="s">
        <v>3703</v>
      </c>
      <c r="D3656" s="181"/>
      <c r="E3656" s="166">
        <f>SUM(E3657:E3700)</f>
        <v>891</v>
      </c>
      <c r="F3656" s="167">
        <f>SUM(F3657:F3700)</f>
        <v>1863</v>
      </c>
      <c r="G3656" s="167">
        <f>SUM(G3657:G3700)</f>
        <v>1006</v>
      </c>
      <c r="H3656" s="167">
        <f>SUM(H3657:H3700)</f>
        <v>857</v>
      </c>
      <c r="I3656" s="162"/>
    </row>
    <row r="3657" spans="2:9" s="158" customFormat="1" ht="10.5" customHeight="1">
      <c r="B3657" s="163"/>
      <c r="C3657" s="181" t="s">
        <v>3704</v>
      </c>
      <c r="D3657" s="181"/>
      <c r="E3657" s="164">
        <v>20</v>
      </c>
      <c r="F3657" s="165">
        <v>34</v>
      </c>
      <c r="G3657" s="165">
        <v>18</v>
      </c>
      <c r="H3657" s="165">
        <v>16</v>
      </c>
      <c r="I3657" s="162"/>
    </row>
    <row r="3658" spans="2:9" s="158" customFormat="1" ht="10.5" customHeight="1">
      <c r="B3658" s="163"/>
      <c r="C3658" s="181" t="s">
        <v>3705</v>
      </c>
      <c r="D3658" s="181"/>
      <c r="E3658" s="164">
        <v>104</v>
      </c>
      <c r="F3658" s="165">
        <v>185</v>
      </c>
      <c r="G3658" s="165">
        <v>94</v>
      </c>
      <c r="H3658" s="165">
        <v>91</v>
      </c>
      <c r="I3658" s="162"/>
    </row>
    <row r="3659" spans="2:9" s="158" customFormat="1" ht="10.5" customHeight="1">
      <c r="B3659" s="163"/>
      <c r="C3659" s="181" t="s">
        <v>3706</v>
      </c>
      <c r="D3659" s="181"/>
      <c r="E3659" s="164">
        <v>17</v>
      </c>
      <c r="F3659" s="165">
        <v>44</v>
      </c>
      <c r="G3659" s="165">
        <v>23</v>
      </c>
      <c r="H3659" s="165">
        <v>21</v>
      </c>
      <c r="I3659" s="162"/>
    </row>
    <row r="3660" spans="2:9" s="158" customFormat="1" ht="10.5" customHeight="1">
      <c r="B3660" s="163"/>
      <c r="C3660" s="181" t="s">
        <v>3707</v>
      </c>
      <c r="D3660" s="181"/>
      <c r="E3660" s="164"/>
      <c r="F3660" s="165"/>
      <c r="G3660" s="165"/>
      <c r="H3660" s="165"/>
      <c r="I3660" s="162"/>
    </row>
    <row r="3661" spans="2:9" s="158" customFormat="1" ht="10.5" customHeight="1">
      <c r="B3661" s="163"/>
      <c r="C3661" s="181" t="s">
        <v>3708</v>
      </c>
      <c r="D3661" s="181"/>
      <c r="E3661" s="164">
        <v>27</v>
      </c>
      <c r="F3661" s="165">
        <v>62</v>
      </c>
      <c r="G3661" s="165">
        <v>26</v>
      </c>
      <c r="H3661" s="165">
        <v>36</v>
      </c>
      <c r="I3661" s="162"/>
    </row>
    <row r="3662" spans="2:9" s="158" customFormat="1" ht="10.5" customHeight="1">
      <c r="B3662" s="163"/>
      <c r="C3662" s="181" t="s">
        <v>3709</v>
      </c>
      <c r="D3662" s="181"/>
      <c r="E3662" s="164">
        <v>3</v>
      </c>
      <c r="F3662" s="165">
        <v>6</v>
      </c>
      <c r="G3662" s="165">
        <v>3</v>
      </c>
      <c r="H3662" s="165">
        <v>3</v>
      </c>
      <c r="I3662" s="162"/>
    </row>
    <row r="3663" spans="2:9" s="158" customFormat="1" ht="10.5" customHeight="1">
      <c r="B3663" s="163"/>
      <c r="C3663" s="181" t="s">
        <v>3710</v>
      </c>
      <c r="D3663" s="181"/>
      <c r="E3663" s="164">
        <v>69</v>
      </c>
      <c r="F3663" s="165">
        <v>155</v>
      </c>
      <c r="G3663" s="165">
        <v>83</v>
      </c>
      <c r="H3663" s="165">
        <v>72</v>
      </c>
      <c r="I3663" s="162"/>
    </row>
    <row r="3664" spans="2:9" s="158" customFormat="1" ht="10.5" customHeight="1">
      <c r="B3664" s="163"/>
      <c r="C3664" s="181" t="s">
        <v>3711</v>
      </c>
      <c r="D3664" s="181"/>
      <c r="E3664" s="164">
        <v>5</v>
      </c>
      <c r="F3664" s="165">
        <v>9</v>
      </c>
      <c r="G3664" s="165">
        <v>4</v>
      </c>
      <c r="H3664" s="165">
        <v>5</v>
      </c>
      <c r="I3664" s="162"/>
    </row>
    <row r="3665" spans="2:9" s="158" customFormat="1" ht="10.5" customHeight="1">
      <c r="B3665" s="163"/>
      <c r="C3665" s="181" t="s">
        <v>3712</v>
      </c>
      <c r="D3665" s="181"/>
      <c r="E3665" s="164">
        <v>13</v>
      </c>
      <c r="F3665" s="165">
        <v>17</v>
      </c>
      <c r="G3665" s="165">
        <v>14</v>
      </c>
      <c r="H3665" s="165">
        <v>3</v>
      </c>
      <c r="I3665" s="162"/>
    </row>
    <row r="3666" spans="2:9" s="158" customFormat="1" ht="10.5" customHeight="1">
      <c r="B3666" s="163"/>
      <c r="C3666" s="181" t="s">
        <v>3713</v>
      </c>
      <c r="D3666" s="181"/>
      <c r="E3666" s="164"/>
      <c r="F3666" s="165"/>
      <c r="G3666" s="165"/>
      <c r="H3666" s="165"/>
      <c r="I3666" s="162"/>
    </row>
    <row r="3667" spans="2:9" s="158" customFormat="1" ht="10.5" customHeight="1">
      <c r="B3667" s="163"/>
      <c r="C3667" s="181" t="s">
        <v>3714</v>
      </c>
      <c r="D3667" s="181"/>
      <c r="E3667" s="164">
        <v>6</v>
      </c>
      <c r="F3667" s="165">
        <v>26</v>
      </c>
      <c r="G3667" s="165">
        <v>11</v>
      </c>
      <c r="H3667" s="165">
        <v>15</v>
      </c>
      <c r="I3667" s="162"/>
    </row>
    <row r="3668" spans="2:9" s="158" customFormat="1" ht="10.5" customHeight="1">
      <c r="B3668" s="163"/>
      <c r="C3668" s="181" t="s">
        <v>3715</v>
      </c>
      <c r="D3668" s="181"/>
      <c r="E3668" s="164"/>
      <c r="F3668" s="165"/>
      <c r="G3668" s="165"/>
      <c r="H3668" s="165"/>
      <c r="I3668" s="162"/>
    </row>
    <row r="3669" spans="2:9" s="158" customFormat="1" ht="10.5" customHeight="1">
      <c r="B3669" s="163"/>
      <c r="C3669" s="181" t="s">
        <v>3716</v>
      </c>
      <c r="D3669" s="181"/>
      <c r="E3669" s="164">
        <v>11</v>
      </c>
      <c r="F3669" s="165">
        <v>31</v>
      </c>
      <c r="G3669" s="165">
        <v>21</v>
      </c>
      <c r="H3669" s="165">
        <v>10</v>
      </c>
      <c r="I3669" s="162"/>
    </row>
    <row r="3670" spans="2:9" s="158" customFormat="1" ht="10.5" customHeight="1">
      <c r="B3670" s="163"/>
      <c r="C3670" s="181" t="s">
        <v>3717</v>
      </c>
      <c r="D3670" s="181"/>
      <c r="E3670" s="164">
        <v>8</v>
      </c>
      <c r="F3670" s="165">
        <v>26</v>
      </c>
      <c r="G3670" s="165">
        <v>12</v>
      </c>
      <c r="H3670" s="165">
        <v>14</v>
      </c>
      <c r="I3670" s="162"/>
    </row>
    <row r="3671" spans="2:9" s="158" customFormat="1" ht="10.5" customHeight="1">
      <c r="B3671" s="163"/>
      <c r="C3671" s="181" t="s">
        <v>3718</v>
      </c>
      <c r="D3671" s="181"/>
      <c r="E3671" s="164"/>
      <c r="F3671" s="165"/>
      <c r="G3671" s="165"/>
      <c r="H3671" s="165"/>
      <c r="I3671" s="162"/>
    </row>
    <row r="3672" spans="2:9" s="158" customFormat="1" ht="10.5" customHeight="1">
      <c r="B3672" s="163"/>
      <c r="C3672" s="181" t="s">
        <v>3719</v>
      </c>
      <c r="D3672" s="181"/>
      <c r="E3672" s="164">
        <v>24</v>
      </c>
      <c r="F3672" s="165">
        <v>55</v>
      </c>
      <c r="G3672" s="165">
        <v>23</v>
      </c>
      <c r="H3672" s="165">
        <v>32</v>
      </c>
      <c r="I3672" s="162"/>
    </row>
    <row r="3673" spans="2:9" s="158" customFormat="1" ht="10.5" customHeight="1">
      <c r="B3673" s="163"/>
      <c r="C3673" s="181" t="s">
        <v>3720</v>
      </c>
      <c r="D3673" s="181"/>
      <c r="E3673" s="164">
        <v>38</v>
      </c>
      <c r="F3673" s="165">
        <v>92</v>
      </c>
      <c r="G3673" s="165">
        <v>46</v>
      </c>
      <c r="H3673" s="165">
        <v>46</v>
      </c>
      <c r="I3673" s="162"/>
    </row>
    <row r="3674" spans="2:9" s="158" customFormat="1" ht="10.5" customHeight="1">
      <c r="B3674" s="163"/>
      <c r="C3674" s="181" t="s">
        <v>3721</v>
      </c>
      <c r="D3674" s="181"/>
      <c r="E3674" s="164">
        <v>28</v>
      </c>
      <c r="F3674" s="165">
        <v>54</v>
      </c>
      <c r="G3674" s="165">
        <v>27</v>
      </c>
      <c r="H3674" s="165">
        <v>27</v>
      </c>
      <c r="I3674" s="162"/>
    </row>
    <row r="3675" spans="2:9" s="158" customFormat="1" ht="10.5" customHeight="1">
      <c r="B3675" s="163"/>
      <c r="C3675" s="181" t="s">
        <v>3722</v>
      </c>
      <c r="D3675" s="181"/>
      <c r="E3675" s="164">
        <v>42</v>
      </c>
      <c r="F3675" s="165">
        <v>99</v>
      </c>
      <c r="G3675" s="165">
        <v>42</v>
      </c>
      <c r="H3675" s="165">
        <v>57</v>
      </c>
      <c r="I3675" s="162"/>
    </row>
    <row r="3676" spans="2:9" s="158" customFormat="1" ht="10.5" customHeight="1">
      <c r="B3676" s="163"/>
      <c r="C3676" s="181" t="s">
        <v>3723</v>
      </c>
      <c r="D3676" s="181"/>
      <c r="E3676" s="164">
        <v>9</v>
      </c>
      <c r="F3676" s="165">
        <v>21</v>
      </c>
      <c r="G3676" s="165">
        <v>12</v>
      </c>
      <c r="H3676" s="165">
        <v>9</v>
      </c>
      <c r="I3676" s="162"/>
    </row>
    <row r="3677" spans="2:9" s="158" customFormat="1" ht="10.5" customHeight="1">
      <c r="B3677" s="163"/>
      <c r="C3677" s="181" t="s">
        <v>3724</v>
      </c>
      <c r="D3677" s="181"/>
      <c r="E3677" s="164">
        <v>20</v>
      </c>
      <c r="F3677" s="165">
        <v>43</v>
      </c>
      <c r="G3677" s="165">
        <v>21</v>
      </c>
      <c r="H3677" s="165">
        <v>22</v>
      </c>
      <c r="I3677" s="162"/>
    </row>
    <row r="3678" spans="2:9" s="158" customFormat="1" ht="10.5" customHeight="1">
      <c r="B3678" s="163"/>
      <c r="C3678" s="181" t="s">
        <v>3725</v>
      </c>
      <c r="D3678" s="181"/>
      <c r="E3678" s="164">
        <v>18</v>
      </c>
      <c r="F3678" s="165">
        <v>26</v>
      </c>
      <c r="G3678" s="165">
        <v>12</v>
      </c>
      <c r="H3678" s="165">
        <v>14</v>
      </c>
      <c r="I3678" s="162"/>
    </row>
    <row r="3679" spans="2:9" s="158" customFormat="1" ht="10.5" customHeight="1">
      <c r="B3679" s="163"/>
      <c r="C3679" s="181" t="s">
        <v>3726</v>
      </c>
      <c r="D3679" s="181"/>
      <c r="E3679" s="164">
        <v>28</v>
      </c>
      <c r="F3679" s="165">
        <v>55</v>
      </c>
      <c r="G3679" s="165">
        <v>29</v>
      </c>
      <c r="H3679" s="165">
        <v>26</v>
      </c>
      <c r="I3679" s="162"/>
    </row>
    <row r="3680" spans="2:9" s="158" customFormat="1" ht="10.5" customHeight="1">
      <c r="B3680" s="163"/>
      <c r="C3680" s="181" t="s">
        <v>3727</v>
      </c>
      <c r="D3680" s="181"/>
      <c r="E3680" s="164">
        <v>11</v>
      </c>
      <c r="F3680" s="165">
        <v>24</v>
      </c>
      <c r="G3680" s="165">
        <v>13</v>
      </c>
      <c r="H3680" s="165">
        <v>11</v>
      </c>
      <c r="I3680" s="162"/>
    </row>
    <row r="3681" spans="2:9" s="158" customFormat="1" ht="10.5" customHeight="1">
      <c r="B3681" s="163"/>
      <c r="C3681" s="181" t="s">
        <v>3728</v>
      </c>
      <c r="D3681" s="181"/>
      <c r="E3681" s="164">
        <v>32</v>
      </c>
      <c r="F3681" s="165">
        <v>63</v>
      </c>
      <c r="G3681" s="165">
        <v>33</v>
      </c>
      <c r="H3681" s="165">
        <v>30</v>
      </c>
      <c r="I3681" s="162"/>
    </row>
    <row r="3682" spans="2:9" s="158" customFormat="1" ht="10.5" customHeight="1">
      <c r="B3682" s="163"/>
      <c r="C3682" s="181" t="s">
        <v>3729</v>
      </c>
      <c r="D3682" s="181"/>
      <c r="E3682" s="164">
        <v>14</v>
      </c>
      <c r="F3682" s="165">
        <v>28</v>
      </c>
      <c r="G3682" s="165">
        <v>14</v>
      </c>
      <c r="H3682" s="165">
        <v>14</v>
      </c>
      <c r="I3682" s="162"/>
    </row>
    <row r="3683" spans="2:9" s="158" customFormat="1" ht="10.5" customHeight="1">
      <c r="B3683" s="163"/>
      <c r="C3683" s="181" t="s">
        <v>3730</v>
      </c>
      <c r="D3683" s="181"/>
      <c r="E3683" s="164">
        <v>18</v>
      </c>
      <c r="F3683" s="165">
        <v>44</v>
      </c>
      <c r="G3683" s="165">
        <v>25</v>
      </c>
      <c r="H3683" s="165">
        <v>19</v>
      </c>
      <c r="I3683" s="162"/>
    </row>
    <row r="3684" spans="2:9" s="158" customFormat="1" ht="10.5" customHeight="1">
      <c r="B3684" s="163"/>
      <c r="C3684" s="181" t="s">
        <v>3731</v>
      </c>
      <c r="D3684" s="181"/>
      <c r="E3684" s="164">
        <v>3</v>
      </c>
      <c r="F3684" s="165">
        <v>8</v>
      </c>
      <c r="G3684" s="165">
        <v>5</v>
      </c>
      <c r="H3684" s="165">
        <v>3</v>
      </c>
      <c r="I3684" s="162"/>
    </row>
    <row r="3685" spans="2:9" s="158" customFormat="1" ht="10.5" customHeight="1">
      <c r="B3685" s="163"/>
      <c r="C3685" s="181" t="s">
        <v>3732</v>
      </c>
      <c r="D3685" s="181"/>
      <c r="E3685" s="164">
        <v>55</v>
      </c>
      <c r="F3685" s="165">
        <v>143</v>
      </c>
      <c r="G3685" s="165">
        <v>80</v>
      </c>
      <c r="H3685" s="165">
        <v>63</v>
      </c>
      <c r="I3685" s="162"/>
    </row>
    <row r="3686" spans="2:9" s="158" customFormat="1" ht="10.5" customHeight="1">
      <c r="B3686" s="163"/>
      <c r="C3686" s="181" t="s">
        <v>3733</v>
      </c>
      <c r="D3686" s="181"/>
      <c r="E3686" s="164"/>
      <c r="F3686" s="165"/>
      <c r="G3686" s="165"/>
      <c r="H3686" s="165"/>
      <c r="I3686" s="162"/>
    </row>
    <row r="3687" spans="2:9" s="158" customFormat="1" ht="10.5" customHeight="1">
      <c r="B3687" s="163"/>
      <c r="C3687" s="181" t="s">
        <v>3734</v>
      </c>
      <c r="D3687" s="181"/>
      <c r="E3687" s="164">
        <v>32</v>
      </c>
      <c r="F3687" s="165">
        <v>86</v>
      </c>
      <c r="G3687" s="165">
        <v>37</v>
      </c>
      <c r="H3687" s="165">
        <v>49</v>
      </c>
      <c r="I3687" s="162"/>
    </row>
    <row r="3688" spans="2:9" s="158" customFormat="1" ht="10.5" customHeight="1">
      <c r="B3688" s="163"/>
      <c r="C3688" s="181" t="s">
        <v>3735</v>
      </c>
      <c r="D3688" s="181"/>
      <c r="E3688" s="164">
        <v>13</v>
      </c>
      <c r="F3688" s="165">
        <v>41</v>
      </c>
      <c r="G3688" s="165">
        <v>23</v>
      </c>
      <c r="H3688" s="165">
        <v>18</v>
      </c>
      <c r="I3688" s="162"/>
    </row>
    <row r="3689" spans="2:9" s="158" customFormat="1" ht="10.5" customHeight="1">
      <c r="B3689" s="163"/>
      <c r="C3689" s="181" t="s">
        <v>3736</v>
      </c>
      <c r="D3689" s="181"/>
      <c r="E3689" s="164">
        <v>7</v>
      </c>
      <c r="F3689" s="165">
        <v>15</v>
      </c>
      <c r="G3689" s="165">
        <v>8</v>
      </c>
      <c r="H3689" s="165">
        <v>7</v>
      </c>
      <c r="I3689" s="162"/>
    </row>
    <row r="3690" spans="2:9" s="158" customFormat="1" ht="10.5" customHeight="1">
      <c r="B3690" s="163"/>
      <c r="C3690" s="181" t="s">
        <v>3737</v>
      </c>
      <c r="D3690" s="181"/>
      <c r="E3690" s="164">
        <v>124</v>
      </c>
      <c r="F3690" s="165">
        <v>137</v>
      </c>
      <c r="G3690" s="165">
        <v>127</v>
      </c>
      <c r="H3690" s="165">
        <v>10</v>
      </c>
      <c r="I3690" s="162"/>
    </row>
    <row r="3691" spans="2:9" s="158" customFormat="1" ht="10.5" customHeight="1">
      <c r="B3691" s="163"/>
      <c r="C3691" s="181" t="s">
        <v>3738</v>
      </c>
      <c r="D3691" s="181"/>
      <c r="E3691" s="164">
        <v>26</v>
      </c>
      <c r="F3691" s="165">
        <v>68</v>
      </c>
      <c r="G3691" s="165">
        <v>36</v>
      </c>
      <c r="H3691" s="165">
        <v>32</v>
      </c>
      <c r="I3691" s="162"/>
    </row>
    <row r="3692" spans="2:9" s="158" customFormat="1" ht="10.5" customHeight="1">
      <c r="B3692" s="163"/>
      <c r="C3692" s="181" t="s">
        <v>3739</v>
      </c>
      <c r="D3692" s="181"/>
      <c r="E3692" s="164">
        <v>26</v>
      </c>
      <c r="F3692" s="165">
        <v>60</v>
      </c>
      <c r="G3692" s="165">
        <v>32</v>
      </c>
      <c r="H3692" s="165">
        <v>28</v>
      </c>
      <c r="I3692" s="162"/>
    </row>
    <row r="3693" spans="2:9" s="158" customFormat="1" ht="10.5" customHeight="1">
      <c r="B3693" s="163"/>
      <c r="C3693" s="181" t="s">
        <v>3740</v>
      </c>
      <c r="D3693" s="181"/>
      <c r="E3693" s="164">
        <v>3</v>
      </c>
      <c r="F3693" s="165">
        <v>9</v>
      </c>
      <c r="G3693" s="165">
        <v>4</v>
      </c>
      <c r="H3693" s="165">
        <v>5</v>
      </c>
      <c r="I3693" s="162"/>
    </row>
    <row r="3694" spans="2:9" s="158" customFormat="1" ht="10.5" customHeight="1">
      <c r="B3694" s="163"/>
      <c r="C3694" s="181" t="s">
        <v>3741</v>
      </c>
      <c r="D3694" s="181"/>
      <c r="E3694" s="164"/>
      <c r="F3694" s="165"/>
      <c r="G3694" s="165"/>
      <c r="H3694" s="165"/>
      <c r="I3694" s="162"/>
    </row>
    <row r="3695" spans="2:9" s="158" customFormat="1" ht="10.5" customHeight="1">
      <c r="B3695" s="163"/>
      <c r="C3695" s="181" t="s">
        <v>3742</v>
      </c>
      <c r="D3695" s="181"/>
      <c r="E3695" s="164">
        <v>24</v>
      </c>
      <c r="F3695" s="165">
        <v>56</v>
      </c>
      <c r="G3695" s="165">
        <v>29</v>
      </c>
      <c r="H3695" s="165">
        <v>27</v>
      </c>
      <c r="I3695" s="162"/>
    </row>
    <row r="3696" spans="2:9" s="158" customFormat="1" ht="10.5" customHeight="1">
      <c r="B3696" s="163"/>
      <c r="C3696" s="181" t="s">
        <v>3743</v>
      </c>
      <c r="D3696" s="181"/>
      <c r="E3696" s="164">
        <v>7</v>
      </c>
      <c r="F3696" s="165">
        <v>25</v>
      </c>
      <c r="G3696" s="165">
        <v>11</v>
      </c>
      <c r="H3696" s="165">
        <v>14</v>
      </c>
      <c r="I3696" s="162"/>
    </row>
    <row r="3697" spans="2:9" s="158" customFormat="1" ht="10.5" customHeight="1">
      <c r="B3697" s="169"/>
      <c r="C3697" s="182"/>
      <c r="D3697" s="182"/>
      <c r="E3697" s="170"/>
      <c r="F3697" s="171"/>
      <c r="G3697" s="171"/>
      <c r="H3697" s="171"/>
      <c r="I3697" s="162"/>
    </row>
    <row r="3698" spans="2:9" s="158" customFormat="1" ht="10.5" customHeight="1">
      <c r="B3698" s="163"/>
      <c r="C3698" s="181" t="s">
        <v>3744</v>
      </c>
      <c r="D3698" s="181"/>
      <c r="E3698" s="164"/>
      <c r="F3698" s="165"/>
      <c r="G3698" s="165"/>
      <c r="H3698" s="165"/>
      <c r="I3698" s="162"/>
    </row>
    <row r="3699" spans="2:9" s="158" customFormat="1" ht="10.5" customHeight="1">
      <c r="B3699" s="163"/>
      <c r="C3699" s="181" t="s">
        <v>3745</v>
      </c>
      <c r="D3699" s="181"/>
      <c r="E3699" s="164">
        <v>6</v>
      </c>
      <c r="F3699" s="165">
        <v>16</v>
      </c>
      <c r="G3699" s="165">
        <v>8</v>
      </c>
      <c r="H3699" s="165">
        <v>8</v>
      </c>
      <c r="I3699" s="162"/>
    </row>
    <row r="3700" spans="2:9" s="158" customFormat="1" ht="10.5" customHeight="1">
      <c r="B3700" s="163"/>
      <c r="C3700" s="181" t="s">
        <v>3746</v>
      </c>
      <c r="D3700" s="181"/>
      <c r="E3700" s="164"/>
      <c r="F3700" s="165"/>
      <c r="G3700" s="165"/>
      <c r="H3700" s="165"/>
      <c r="I3700" s="162"/>
    </row>
    <row r="3701" spans="2:9" s="158" customFormat="1" ht="10.5" customHeight="1">
      <c r="B3701" s="163"/>
      <c r="C3701" s="181"/>
      <c r="D3701" s="181"/>
      <c r="E3701" s="166"/>
      <c r="F3701" s="167"/>
      <c r="G3701" s="167"/>
      <c r="H3701" s="167"/>
      <c r="I3701" s="162"/>
    </row>
    <row r="3702" spans="2:9" s="158" customFormat="1" ht="10.5" customHeight="1">
      <c r="B3702" s="163"/>
      <c r="C3702" s="181" t="s">
        <v>3747</v>
      </c>
      <c r="D3702" s="181"/>
      <c r="E3702" s="166">
        <f>SUM(E3703:E3710)</f>
        <v>77</v>
      </c>
      <c r="F3702" s="167">
        <f>SUM(F3703:F3710)</f>
        <v>197</v>
      </c>
      <c r="G3702" s="167">
        <f>SUM(G3703:G3710)</f>
        <v>106</v>
      </c>
      <c r="H3702" s="167">
        <f>SUM(H3703:H3710)</f>
        <v>91</v>
      </c>
      <c r="I3702" s="162"/>
    </row>
    <row r="3703" spans="2:9" s="158" customFormat="1" ht="10.5" customHeight="1">
      <c r="B3703" s="163"/>
      <c r="C3703" s="181" t="s">
        <v>3748</v>
      </c>
      <c r="D3703" s="181"/>
      <c r="E3703" s="164">
        <v>5</v>
      </c>
      <c r="F3703" s="165">
        <v>14</v>
      </c>
      <c r="G3703" s="165">
        <v>7</v>
      </c>
      <c r="H3703" s="165">
        <v>7</v>
      </c>
      <c r="I3703" s="162"/>
    </row>
    <row r="3704" spans="2:9" s="158" customFormat="1" ht="10.5" customHeight="1">
      <c r="B3704" s="163"/>
      <c r="C3704" s="181" t="s">
        <v>3749</v>
      </c>
      <c r="D3704" s="181"/>
      <c r="E3704" s="164">
        <v>7</v>
      </c>
      <c r="F3704" s="165">
        <v>19</v>
      </c>
      <c r="G3704" s="165">
        <v>9</v>
      </c>
      <c r="H3704" s="165">
        <v>10</v>
      </c>
      <c r="I3704" s="162"/>
    </row>
    <row r="3705" spans="2:9" s="158" customFormat="1" ht="10.5" customHeight="1">
      <c r="B3705" s="163"/>
      <c r="C3705" s="181" t="s">
        <v>3750</v>
      </c>
      <c r="D3705" s="181"/>
      <c r="E3705" s="164"/>
      <c r="F3705" s="165"/>
      <c r="G3705" s="165"/>
      <c r="H3705" s="165"/>
      <c r="I3705" s="162"/>
    </row>
    <row r="3706" spans="2:9" s="158" customFormat="1" ht="10.5" customHeight="1">
      <c r="B3706" s="163"/>
      <c r="C3706" s="181" t="s">
        <v>3751</v>
      </c>
      <c r="D3706" s="181"/>
      <c r="E3706" s="164">
        <v>7</v>
      </c>
      <c r="F3706" s="165">
        <v>7</v>
      </c>
      <c r="G3706" s="165">
        <v>7</v>
      </c>
      <c r="H3706" s="165">
        <v>0</v>
      </c>
      <c r="I3706" s="162"/>
    </row>
    <row r="3707" spans="2:9" s="158" customFormat="1" ht="10.5" customHeight="1">
      <c r="B3707" s="163"/>
      <c r="C3707" s="181" t="s">
        <v>3752</v>
      </c>
      <c r="D3707" s="181"/>
      <c r="E3707" s="164">
        <v>13</v>
      </c>
      <c r="F3707" s="165">
        <v>33</v>
      </c>
      <c r="G3707" s="165">
        <v>18</v>
      </c>
      <c r="H3707" s="165">
        <v>15</v>
      </c>
      <c r="I3707" s="162"/>
    </row>
    <row r="3708" spans="2:9" s="158" customFormat="1" ht="10.5" customHeight="1">
      <c r="B3708" s="163"/>
      <c r="C3708" s="181" t="s">
        <v>3753</v>
      </c>
      <c r="D3708" s="181"/>
      <c r="E3708" s="164">
        <v>24</v>
      </c>
      <c r="F3708" s="165">
        <v>69</v>
      </c>
      <c r="G3708" s="165">
        <v>35</v>
      </c>
      <c r="H3708" s="165">
        <v>34</v>
      </c>
      <c r="I3708" s="162"/>
    </row>
    <row r="3709" spans="2:9" s="158" customFormat="1" ht="10.5" customHeight="1">
      <c r="B3709" s="163"/>
      <c r="C3709" s="181" t="s">
        <v>3754</v>
      </c>
      <c r="D3709" s="181"/>
      <c r="E3709" s="164"/>
      <c r="F3709" s="165"/>
      <c r="G3709" s="165"/>
      <c r="H3709" s="165"/>
      <c r="I3709" s="162"/>
    </row>
    <row r="3710" spans="2:9" s="158" customFormat="1" ht="10.5" customHeight="1">
      <c r="B3710" s="163"/>
      <c r="C3710" s="181" t="s">
        <v>3755</v>
      </c>
      <c r="D3710" s="181"/>
      <c r="E3710" s="164">
        <v>21</v>
      </c>
      <c r="F3710" s="165">
        <v>55</v>
      </c>
      <c r="G3710" s="165">
        <v>30</v>
      </c>
      <c r="H3710" s="165">
        <v>25</v>
      </c>
      <c r="I3710" s="162"/>
    </row>
    <row r="3711" spans="2:9" s="158" customFormat="1" ht="10.5" customHeight="1">
      <c r="B3711" s="163"/>
      <c r="C3711" s="181"/>
      <c r="D3711" s="181"/>
      <c r="E3711" s="166"/>
      <c r="F3711" s="167"/>
      <c r="G3711" s="167"/>
      <c r="H3711" s="167"/>
      <c r="I3711" s="162"/>
    </row>
    <row r="3712" spans="2:9" s="158" customFormat="1" ht="10.5" customHeight="1">
      <c r="B3712" s="163"/>
      <c r="C3712" s="181" t="s">
        <v>3756</v>
      </c>
      <c r="D3712" s="181"/>
      <c r="E3712" s="166">
        <f>SUM(E3713:E3715)</f>
        <v>270</v>
      </c>
      <c r="F3712" s="167">
        <f>SUM(F3713:F3715)</f>
        <v>695</v>
      </c>
      <c r="G3712" s="167">
        <f>SUM(G3713:G3715)</f>
        <v>342</v>
      </c>
      <c r="H3712" s="167">
        <f>SUM(H3713:H3715)</f>
        <v>353</v>
      </c>
      <c r="I3712" s="162"/>
    </row>
    <row r="3713" spans="2:9" s="158" customFormat="1" ht="10.5" customHeight="1">
      <c r="B3713" s="163"/>
      <c r="C3713" s="181" t="s">
        <v>3757</v>
      </c>
      <c r="D3713" s="181"/>
      <c r="E3713" s="164">
        <v>140</v>
      </c>
      <c r="F3713" s="165">
        <v>350</v>
      </c>
      <c r="G3713" s="165">
        <v>166</v>
      </c>
      <c r="H3713" s="165">
        <v>184</v>
      </c>
      <c r="I3713" s="162"/>
    </row>
    <row r="3714" spans="2:9" s="158" customFormat="1" ht="10.5" customHeight="1">
      <c r="B3714" s="163"/>
      <c r="C3714" s="181" t="s">
        <v>3758</v>
      </c>
      <c r="D3714" s="181"/>
      <c r="E3714" s="164">
        <v>104</v>
      </c>
      <c r="F3714" s="165">
        <v>287</v>
      </c>
      <c r="G3714" s="165">
        <v>146</v>
      </c>
      <c r="H3714" s="165">
        <v>141</v>
      </c>
      <c r="I3714" s="162"/>
    </row>
    <row r="3715" spans="2:9" s="158" customFormat="1" ht="10.5" customHeight="1">
      <c r="B3715" s="163"/>
      <c r="C3715" s="181" t="s">
        <v>3759</v>
      </c>
      <c r="D3715" s="181"/>
      <c r="E3715" s="164">
        <v>26</v>
      </c>
      <c r="F3715" s="165">
        <v>58</v>
      </c>
      <c r="G3715" s="165">
        <v>30</v>
      </c>
      <c r="H3715" s="165">
        <v>28</v>
      </c>
      <c r="I3715" s="162"/>
    </row>
    <row r="3716" spans="2:9" s="158" customFormat="1" ht="10.5" customHeight="1">
      <c r="B3716" s="163"/>
      <c r="C3716" s="181"/>
      <c r="D3716" s="181"/>
      <c r="E3716" s="166"/>
      <c r="F3716" s="167"/>
      <c r="G3716" s="167"/>
      <c r="H3716" s="167"/>
      <c r="I3716" s="162"/>
    </row>
    <row r="3717" spans="2:9" s="187" customFormat="1" ht="10.5" customHeight="1">
      <c r="B3717" s="180"/>
      <c r="C3717" s="159" t="s">
        <v>322</v>
      </c>
      <c r="D3717" s="159"/>
      <c r="E3717" s="160">
        <f>SUM(E3719,E3766,E3788)</f>
        <v>645</v>
      </c>
      <c r="F3717" s="161">
        <f>SUM(F3719,F3766,F3788)</f>
        <v>1466</v>
      </c>
      <c r="G3717" s="161">
        <f>SUM(G3719,G3766,G3788)</f>
        <v>810</v>
      </c>
      <c r="H3717" s="161">
        <f>SUM(H3719,H3766,H3788)</f>
        <v>656</v>
      </c>
      <c r="I3717" s="188"/>
    </row>
    <row r="3718" spans="2:9" s="158" customFormat="1" ht="10.5" customHeight="1">
      <c r="B3718" s="163"/>
      <c r="C3718" s="163"/>
      <c r="D3718" s="168"/>
      <c r="E3718" s="166"/>
      <c r="F3718" s="167"/>
      <c r="G3718" s="167"/>
      <c r="H3718" s="167"/>
      <c r="I3718" s="162"/>
    </row>
    <row r="3719" spans="2:9" s="158" customFormat="1" ht="10.5" customHeight="1">
      <c r="B3719" s="163"/>
      <c r="C3719" s="163" t="s">
        <v>3760</v>
      </c>
      <c r="D3719" s="163"/>
      <c r="E3719" s="166">
        <f>SUM(E3720:E3764)</f>
        <v>479</v>
      </c>
      <c r="F3719" s="167">
        <f>SUM(F3720:F3764)</f>
        <v>1043</v>
      </c>
      <c r="G3719" s="167">
        <f>SUM(G3720:G3764)</f>
        <v>593</v>
      </c>
      <c r="H3719" s="167">
        <f>SUM(H3720:H3764)</f>
        <v>450</v>
      </c>
      <c r="I3719" s="162"/>
    </row>
    <row r="3720" spans="2:9" s="158" customFormat="1" ht="10.5" customHeight="1">
      <c r="B3720" s="163"/>
      <c r="C3720" s="163" t="s">
        <v>3761</v>
      </c>
      <c r="D3720" s="163"/>
      <c r="E3720" s="164">
        <v>23</v>
      </c>
      <c r="F3720" s="165">
        <v>65</v>
      </c>
      <c r="G3720" s="165">
        <v>35</v>
      </c>
      <c r="H3720" s="165">
        <v>30</v>
      </c>
      <c r="I3720" s="162"/>
    </row>
    <row r="3721" spans="2:9" s="158" customFormat="1" ht="10.5" customHeight="1">
      <c r="B3721" s="163"/>
      <c r="C3721" s="163" t="s">
        <v>3762</v>
      </c>
      <c r="D3721" s="168"/>
      <c r="E3721" s="164">
        <v>4</v>
      </c>
      <c r="F3721" s="165">
        <v>9</v>
      </c>
      <c r="G3721" s="165">
        <v>4</v>
      </c>
      <c r="H3721" s="165">
        <v>5</v>
      </c>
      <c r="I3721" s="162"/>
    </row>
    <row r="3722" spans="2:9" s="158" customFormat="1" ht="10.5" customHeight="1">
      <c r="B3722" s="163"/>
      <c r="C3722" s="163" t="s">
        <v>3763</v>
      </c>
      <c r="D3722" s="168"/>
      <c r="E3722" s="164">
        <v>96</v>
      </c>
      <c r="F3722" s="165">
        <v>96</v>
      </c>
      <c r="G3722" s="165">
        <v>96</v>
      </c>
      <c r="H3722" s="165">
        <v>0</v>
      </c>
      <c r="I3722" s="162"/>
    </row>
    <row r="3723" spans="2:9" s="158" customFormat="1" ht="10.5" customHeight="1">
      <c r="B3723" s="163"/>
      <c r="C3723" s="163" t="s">
        <v>3764</v>
      </c>
      <c r="D3723" s="163"/>
      <c r="E3723" s="164">
        <v>9</v>
      </c>
      <c r="F3723" s="165">
        <v>29</v>
      </c>
      <c r="G3723" s="165">
        <v>14</v>
      </c>
      <c r="H3723" s="165">
        <v>15</v>
      </c>
      <c r="I3723" s="162"/>
    </row>
    <row r="3724" spans="2:9" s="158" customFormat="1" ht="10.5" customHeight="1">
      <c r="B3724" s="163"/>
      <c r="C3724" s="163" t="s">
        <v>3765</v>
      </c>
      <c r="D3724" s="163"/>
      <c r="E3724" s="164">
        <v>5</v>
      </c>
      <c r="F3724" s="165">
        <v>11</v>
      </c>
      <c r="G3724" s="165">
        <v>4</v>
      </c>
      <c r="H3724" s="165">
        <v>7</v>
      </c>
      <c r="I3724" s="162"/>
    </row>
    <row r="3725" spans="2:9" s="158" customFormat="1" ht="10.5" customHeight="1">
      <c r="B3725" s="163"/>
      <c r="C3725" s="163" t="s">
        <v>3766</v>
      </c>
      <c r="D3725" s="163"/>
      <c r="E3725" s="164">
        <v>6</v>
      </c>
      <c r="F3725" s="165">
        <v>14</v>
      </c>
      <c r="G3725" s="165">
        <v>6</v>
      </c>
      <c r="H3725" s="165">
        <v>8</v>
      </c>
      <c r="I3725" s="162"/>
    </row>
    <row r="3726" spans="2:9" s="158" customFormat="1" ht="10.5" customHeight="1">
      <c r="B3726" s="163"/>
      <c r="C3726" s="163" t="s">
        <v>3767</v>
      </c>
      <c r="D3726" s="163"/>
      <c r="E3726" s="164">
        <v>7</v>
      </c>
      <c r="F3726" s="165">
        <v>21</v>
      </c>
      <c r="G3726" s="165">
        <v>10</v>
      </c>
      <c r="H3726" s="165">
        <v>11</v>
      </c>
      <c r="I3726" s="162"/>
    </row>
    <row r="3727" spans="2:9" s="158" customFormat="1" ht="10.5" customHeight="1">
      <c r="B3727" s="163"/>
      <c r="C3727" s="163" t="s">
        <v>3768</v>
      </c>
      <c r="D3727" s="163"/>
      <c r="E3727" s="164"/>
      <c r="F3727" s="165"/>
      <c r="G3727" s="165"/>
      <c r="H3727" s="165"/>
      <c r="I3727" s="162"/>
    </row>
    <row r="3728" spans="2:9" s="158" customFormat="1" ht="10.5" customHeight="1">
      <c r="B3728" s="163"/>
      <c r="C3728" s="163" t="s">
        <v>3769</v>
      </c>
      <c r="D3728" s="163"/>
      <c r="E3728" s="164">
        <v>7</v>
      </c>
      <c r="F3728" s="165">
        <v>19</v>
      </c>
      <c r="G3728" s="165">
        <v>12</v>
      </c>
      <c r="H3728" s="165">
        <v>7</v>
      </c>
      <c r="I3728" s="162"/>
    </row>
    <row r="3729" spans="2:9" s="158" customFormat="1" ht="10.5" customHeight="1">
      <c r="B3729" s="163"/>
      <c r="C3729" s="163" t="s">
        <v>3770</v>
      </c>
      <c r="D3729" s="163"/>
      <c r="E3729" s="164">
        <v>10</v>
      </c>
      <c r="F3729" s="165">
        <v>21</v>
      </c>
      <c r="G3729" s="165">
        <v>8</v>
      </c>
      <c r="H3729" s="165">
        <v>13</v>
      </c>
      <c r="I3729" s="162"/>
    </row>
    <row r="3730" spans="2:9" s="158" customFormat="1" ht="10.5" customHeight="1">
      <c r="B3730" s="163"/>
      <c r="C3730" s="163" t="s">
        <v>3771</v>
      </c>
      <c r="D3730" s="163"/>
      <c r="E3730" s="164">
        <v>5</v>
      </c>
      <c r="F3730" s="165">
        <v>13</v>
      </c>
      <c r="G3730" s="165">
        <v>6</v>
      </c>
      <c r="H3730" s="165">
        <v>7</v>
      </c>
      <c r="I3730" s="162"/>
    </row>
    <row r="3731" spans="2:9" s="158" customFormat="1" ht="10.5" customHeight="1">
      <c r="B3731" s="163"/>
      <c r="C3731" s="163" t="s">
        <v>3772</v>
      </c>
      <c r="D3731" s="163"/>
      <c r="E3731" s="164"/>
      <c r="F3731" s="165"/>
      <c r="G3731" s="165"/>
      <c r="H3731" s="165"/>
      <c r="I3731" s="162"/>
    </row>
    <row r="3732" spans="2:9" s="158" customFormat="1" ht="10.5" customHeight="1">
      <c r="B3732" s="163"/>
      <c r="C3732" s="163" t="s">
        <v>3773</v>
      </c>
      <c r="D3732" s="163"/>
      <c r="E3732" s="164">
        <v>9</v>
      </c>
      <c r="F3732" s="165">
        <v>24</v>
      </c>
      <c r="G3732" s="165">
        <v>14</v>
      </c>
      <c r="H3732" s="165">
        <v>10</v>
      </c>
      <c r="I3732" s="162"/>
    </row>
    <row r="3733" spans="2:9" s="158" customFormat="1" ht="10.5" customHeight="1">
      <c r="B3733" s="163"/>
      <c r="C3733" s="163" t="s">
        <v>3774</v>
      </c>
      <c r="D3733" s="163"/>
      <c r="E3733" s="164">
        <v>12</v>
      </c>
      <c r="F3733" s="165">
        <v>28</v>
      </c>
      <c r="G3733" s="165">
        <v>14</v>
      </c>
      <c r="H3733" s="165">
        <v>14</v>
      </c>
      <c r="I3733" s="162"/>
    </row>
    <row r="3734" spans="2:9" s="158" customFormat="1" ht="10.5" customHeight="1">
      <c r="B3734" s="163"/>
      <c r="C3734" s="163" t="s">
        <v>3775</v>
      </c>
      <c r="D3734" s="163"/>
      <c r="E3734" s="164">
        <v>11</v>
      </c>
      <c r="F3734" s="165">
        <v>26</v>
      </c>
      <c r="G3734" s="165">
        <v>14</v>
      </c>
      <c r="H3734" s="165">
        <v>12</v>
      </c>
      <c r="I3734" s="162"/>
    </row>
    <row r="3735" spans="2:9" s="158" customFormat="1" ht="10.5" customHeight="1">
      <c r="B3735" s="163"/>
      <c r="C3735" s="163" t="s">
        <v>3776</v>
      </c>
      <c r="D3735" s="163"/>
      <c r="E3735" s="164">
        <v>3</v>
      </c>
      <c r="F3735" s="165">
        <v>10</v>
      </c>
      <c r="G3735" s="165">
        <v>5</v>
      </c>
      <c r="H3735" s="165">
        <v>5</v>
      </c>
      <c r="I3735" s="162"/>
    </row>
    <row r="3736" spans="2:9" s="158" customFormat="1" ht="10.5" customHeight="1">
      <c r="B3736" s="163"/>
      <c r="C3736" s="163" t="s">
        <v>3777</v>
      </c>
      <c r="D3736" s="163"/>
      <c r="E3736" s="164">
        <v>35</v>
      </c>
      <c r="F3736" s="165">
        <v>90</v>
      </c>
      <c r="G3736" s="165">
        <v>48</v>
      </c>
      <c r="H3736" s="165">
        <v>42</v>
      </c>
      <c r="I3736" s="162"/>
    </row>
    <row r="3737" spans="2:9" s="158" customFormat="1" ht="10.5" customHeight="1">
      <c r="B3737" s="163"/>
      <c r="C3737" s="163" t="s">
        <v>3778</v>
      </c>
      <c r="D3737" s="163"/>
      <c r="E3737" s="164"/>
      <c r="F3737" s="165"/>
      <c r="G3737" s="165"/>
      <c r="H3737" s="165"/>
      <c r="I3737" s="162"/>
    </row>
    <row r="3738" spans="2:9" s="158" customFormat="1" ht="10.5" customHeight="1">
      <c r="B3738" s="163"/>
      <c r="C3738" s="163" t="s">
        <v>3779</v>
      </c>
      <c r="D3738" s="163"/>
      <c r="E3738" s="164"/>
      <c r="F3738" s="165"/>
      <c r="G3738" s="165"/>
      <c r="H3738" s="165"/>
      <c r="I3738" s="162"/>
    </row>
    <row r="3739" spans="2:9" s="158" customFormat="1" ht="10.5" customHeight="1">
      <c r="B3739" s="163"/>
      <c r="C3739" s="163" t="s">
        <v>3780</v>
      </c>
      <c r="D3739" s="163"/>
      <c r="E3739" s="164">
        <v>10</v>
      </c>
      <c r="F3739" s="165">
        <v>25</v>
      </c>
      <c r="G3739" s="165">
        <v>13</v>
      </c>
      <c r="H3739" s="165">
        <v>12</v>
      </c>
      <c r="I3739" s="162"/>
    </row>
    <row r="3740" spans="2:9" s="158" customFormat="1" ht="10.5" customHeight="1">
      <c r="B3740" s="163"/>
      <c r="C3740" s="163" t="s">
        <v>3781</v>
      </c>
      <c r="D3740" s="163"/>
      <c r="E3740" s="164"/>
      <c r="F3740" s="165"/>
      <c r="G3740" s="165"/>
      <c r="H3740" s="165"/>
      <c r="I3740" s="162"/>
    </row>
    <row r="3741" spans="2:9" s="158" customFormat="1" ht="10.5" customHeight="1">
      <c r="B3741" s="163"/>
      <c r="C3741" s="163" t="s">
        <v>3782</v>
      </c>
      <c r="D3741" s="163"/>
      <c r="E3741" s="164"/>
      <c r="F3741" s="165"/>
      <c r="G3741" s="165"/>
      <c r="H3741" s="165"/>
      <c r="I3741" s="162"/>
    </row>
    <row r="3742" spans="2:9" s="158" customFormat="1" ht="10.5" customHeight="1">
      <c r="B3742" s="163"/>
      <c r="C3742" s="163" t="s">
        <v>3783</v>
      </c>
      <c r="D3742" s="163"/>
      <c r="E3742" s="164">
        <v>9</v>
      </c>
      <c r="F3742" s="165">
        <v>18</v>
      </c>
      <c r="G3742" s="165">
        <v>10</v>
      </c>
      <c r="H3742" s="165">
        <v>8</v>
      </c>
      <c r="I3742" s="162"/>
    </row>
    <row r="3743" spans="2:9" s="158" customFormat="1" ht="10.5" customHeight="1">
      <c r="B3743" s="163"/>
      <c r="C3743" s="163" t="s">
        <v>3784</v>
      </c>
      <c r="D3743" s="163"/>
      <c r="E3743" s="164">
        <v>61</v>
      </c>
      <c r="F3743" s="165">
        <v>157</v>
      </c>
      <c r="G3743" s="165">
        <v>89</v>
      </c>
      <c r="H3743" s="165">
        <v>68</v>
      </c>
      <c r="I3743" s="162"/>
    </row>
    <row r="3744" spans="2:9" s="158" customFormat="1" ht="10.5" customHeight="1">
      <c r="B3744" s="163"/>
      <c r="C3744" s="163" t="s">
        <v>3785</v>
      </c>
      <c r="D3744" s="163"/>
      <c r="E3744" s="164">
        <v>18</v>
      </c>
      <c r="F3744" s="165">
        <v>43</v>
      </c>
      <c r="G3744" s="165">
        <v>25</v>
      </c>
      <c r="H3744" s="165">
        <v>18</v>
      </c>
      <c r="I3744" s="162"/>
    </row>
    <row r="3745" spans="2:9" s="158" customFormat="1" ht="10.5" customHeight="1">
      <c r="B3745" s="163"/>
      <c r="C3745" s="163" t="s">
        <v>3786</v>
      </c>
      <c r="D3745" s="163"/>
      <c r="E3745" s="164"/>
      <c r="F3745" s="165"/>
      <c r="G3745" s="165"/>
      <c r="H3745" s="165"/>
      <c r="I3745" s="162"/>
    </row>
    <row r="3746" spans="2:9" s="158" customFormat="1" ht="10.5" customHeight="1">
      <c r="B3746" s="163"/>
      <c r="C3746" s="163" t="s">
        <v>3787</v>
      </c>
      <c r="D3746" s="163"/>
      <c r="E3746" s="164">
        <v>5</v>
      </c>
      <c r="F3746" s="165">
        <v>14</v>
      </c>
      <c r="G3746" s="165">
        <v>8</v>
      </c>
      <c r="H3746" s="165">
        <v>6</v>
      </c>
      <c r="I3746" s="162"/>
    </row>
    <row r="3747" spans="2:9" s="158" customFormat="1" ht="10.5" customHeight="1">
      <c r="B3747" s="163"/>
      <c r="C3747" s="163" t="s">
        <v>3788</v>
      </c>
      <c r="D3747" s="163"/>
      <c r="E3747" s="164">
        <v>8</v>
      </c>
      <c r="F3747" s="165">
        <v>18</v>
      </c>
      <c r="G3747" s="165">
        <v>8</v>
      </c>
      <c r="H3747" s="165">
        <v>10</v>
      </c>
      <c r="I3747" s="162"/>
    </row>
    <row r="3748" spans="2:9" s="158" customFormat="1" ht="10.5" customHeight="1">
      <c r="B3748" s="163"/>
      <c r="C3748" s="163" t="s">
        <v>3789</v>
      </c>
      <c r="D3748" s="163"/>
      <c r="E3748" s="164">
        <v>5</v>
      </c>
      <c r="F3748" s="165">
        <v>9</v>
      </c>
      <c r="G3748" s="165">
        <v>4</v>
      </c>
      <c r="H3748" s="165">
        <v>5</v>
      </c>
      <c r="I3748" s="162"/>
    </row>
    <row r="3749" spans="2:9" s="158" customFormat="1" ht="10.5" customHeight="1">
      <c r="B3749" s="163"/>
      <c r="C3749" s="163" t="s">
        <v>3790</v>
      </c>
      <c r="D3749" s="163"/>
      <c r="E3749" s="164">
        <v>3</v>
      </c>
      <c r="F3749" s="165">
        <v>7</v>
      </c>
      <c r="G3749" s="165">
        <v>3</v>
      </c>
      <c r="H3749" s="165">
        <v>4</v>
      </c>
      <c r="I3749" s="162"/>
    </row>
    <row r="3750" spans="2:9" s="158" customFormat="1" ht="10.5" customHeight="1">
      <c r="B3750" s="163"/>
      <c r="C3750" s="163" t="s">
        <v>3791</v>
      </c>
      <c r="D3750" s="163"/>
      <c r="E3750" s="164">
        <v>5</v>
      </c>
      <c r="F3750" s="165">
        <v>12</v>
      </c>
      <c r="G3750" s="165">
        <v>6</v>
      </c>
      <c r="H3750" s="165">
        <v>6</v>
      </c>
      <c r="I3750" s="162"/>
    </row>
    <row r="3751" spans="2:9" s="158" customFormat="1" ht="10.5" customHeight="1">
      <c r="B3751" s="163"/>
      <c r="C3751" s="163" t="s">
        <v>3792</v>
      </c>
      <c r="D3751" s="163"/>
      <c r="E3751" s="164">
        <v>3</v>
      </c>
      <c r="F3751" s="165">
        <v>11</v>
      </c>
      <c r="G3751" s="165">
        <v>4</v>
      </c>
      <c r="H3751" s="165">
        <v>7</v>
      </c>
      <c r="I3751" s="162"/>
    </row>
    <row r="3752" spans="2:9" s="158" customFormat="1" ht="10.5" customHeight="1">
      <c r="B3752" s="163"/>
      <c r="C3752" s="163" t="s">
        <v>3793</v>
      </c>
      <c r="D3752" s="163"/>
      <c r="E3752" s="164"/>
      <c r="F3752" s="165"/>
      <c r="G3752" s="165"/>
      <c r="H3752" s="165"/>
      <c r="I3752" s="162"/>
    </row>
    <row r="3753" spans="2:9" s="158" customFormat="1" ht="10.5" customHeight="1">
      <c r="B3753" s="163"/>
      <c r="C3753" s="163" t="s">
        <v>3794</v>
      </c>
      <c r="D3753" s="163"/>
      <c r="E3753" s="164">
        <v>29</v>
      </c>
      <c r="F3753" s="165">
        <v>72</v>
      </c>
      <c r="G3753" s="165">
        <v>35</v>
      </c>
      <c r="H3753" s="165">
        <v>37</v>
      </c>
      <c r="I3753" s="162"/>
    </row>
    <row r="3754" spans="2:9" s="158" customFormat="1" ht="10.5" customHeight="1">
      <c r="B3754" s="163"/>
      <c r="C3754" s="163" t="s">
        <v>3795</v>
      </c>
      <c r="D3754" s="163"/>
      <c r="E3754" s="164">
        <v>17</v>
      </c>
      <c r="F3754" s="165">
        <v>47</v>
      </c>
      <c r="G3754" s="165">
        <v>22</v>
      </c>
      <c r="H3754" s="165">
        <v>25</v>
      </c>
      <c r="I3754" s="162"/>
    </row>
    <row r="3755" spans="2:9" s="158" customFormat="1" ht="10.5" customHeight="1">
      <c r="B3755" s="163"/>
      <c r="C3755" s="163" t="s">
        <v>3796</v>
      </c>
      <c r="D3755" s="163"/>
      <c r="E3755" s="164">
        <v>3</v>
      </c>
      <c r="F3755" s="165">
        <v>10</v>
      </c>
      <c r="G3755" s="165">
        <v>3</v>
      </c>
      <c r="H3755" s="165">
        <v>7</v>
      </c>
      <c r="I3755" s="162"/>
    </row>
    <row r="3756" spans="2:9" s="158" customFormat="1" ht="10.5" customHeight="1">
      <c r="B3756" s="163"/>
      <c r="C3756" s="163" t="s">
        <v>3797</v>
      </c>
      <c r="D3756" s="163"/>
      <c r="E3756" s="164">
        <v>12</v>
      </c>
      <c r="F3756" s="165">
        <v>19</v>
      </c>
      <c r="G3756" s="165">
        <v>14</v>
      </c>
      <c r="H3756" s="165">
        <v>5</v>
      </c>
      <c r="I3756" s="162"/>
    </row>
    <row r="3757" spans="2:9" s="158" customFormat="1" ht="10.5" customHeight="1">
      <c r="B3757" s="163"/>
      <c r="C3757" s="163" t="s">
        <v>3798</v>
      </c>
      <c r="D3757" s="163"/>
      <c r="E3757" s="164">
        <v>7</v>
      </c>
      <c r="F3757" s="165">
        <v>20</v>
      </c>
      <c r="G3757" s="165">
        <v>10</v>
      </c>
      <c r="H3757" s="165">
        <v>10</v>
      </c>
      <c r="I3757" s="162"/>
    </row>
    <row r="3758" spans="2:9" s="158" customFormat="1" ht="10.5" customHeight="1">
      <c r="B3758" s="163"/>
      <c r="C3758" s="163" t="s">
        <v>3799</v>
      </c>
      <c r="D3758" s="163"/>
      <c r="E3758" s="164"/>
      <c r="F3758" s="165"/>
      <c r="G3758" s="165"/>
      <c r="H3758" s="165"/>
      <c r="I3758" s="162"/>
    </row>
    <row r="3759" spans="2:9" s="158" customFormat="1" ht="10.5" customHeight="1">
      <c r="B3759" s="163"/>
      <c r="C3759" s="163" t="s">
        <v>3800</v>
      </c>
      <c r="D3759" s="163"/>
      <c r="E3759" s="164">
        <v>14</v>
      </c>
      <c r="F3759" s="165">
        <v>33</v>
      </c>
      <c r="G3759" s="165">
        <v>19</v>
      </c>
      <c r="H3759" s="165">
        <v>14</v>
      </c>
      <c r="I3759" s="162"/>
    </row>
    <row r="3760" spans="2:9" s="158" customFormat="1" ht="10.5" customHeight="1">
      <c r="B3760" s="163"/>
      <c r="C3760" s="163" t="s">
        <v>3801</v>
      </c>
      <c r="D3760" s="163"/>
      <c r="E3760" s="164">
        <v>4</v>
      </c>
      <c r="F3760" s="165">
        <v>10</v>
      </c>
      <c r="G3760" s="165">
        <v>5</v>
      </c>
      <c r="H3760" s="165">
        <v>5</v>
      </c>
      <c r="I3760" s="162"/>
    </row>
    <row r="3761" spans="2:9" s="158" customFormat="1" ht="10.5" customHeight="1">
      <c r="B3761" s="163"/>
      <c r="C3761" s="163" t="s">
        <v>3802</v>
      </c>
      <c r="D3761" s="163"/>
      <c r="E3761" s="164"/>
      <c r="F3761" s="165"/>
      <c r="G3761" s="165"/>
      <c r="H3761" s="165"/>
      <c r="I3761" s="162"/>
    </row>
    <row r="3762" spans="2:9" s="158" customFormat="1" ht="10.5" customHeight="1">
      <c r="B3762" s="163"/>
      <c r="C3762" s="163" t="s">
        <v>3803</v>
      </c>
      <c r="D3762" s="163"/>
      <c r="E3762" s="164">
        <v>5</v>
      </c>
      <c r="F3762" s="165">
        <v>8</v>
      </c>
      <c r="G3762" s="165">
        <v>4</v>
      </c>
      <c r="H3762" s="165">
        <v>4</v>
      </c>
      <c r="I3762" s="162"/>
    </row>
    <row r="3763" spans="2:9" s="158" customFormat="1" ht="10.5" customHeight="1">
      <c r="B3763" s="163"/>
      <c r="C3763" s="163" t="s">
        <v>3804</v>
      </c>
      <c r="D3763" s="163"/>
      <c r="E3763" s="164">
        <v>19</v>
      </c>
      <c r="F3763" s="165">
        <v>34</v>
      </c>
      <c r="G3763" s="165">
        <v>21</v>
      </c>
      <c r="H3763" s="165">
        <v>13</v>
      </c>
      <c r="I3763" s="162"/>
    </row>
    <row r="3764" spans="2:9" s="158" customFormat="1" ht="10.5" customHeight="1">
      <c r="B3764" s="163"/>
      <c r="C3764" s="163" t="s">
        <v>3805</v>
      </c>
      <c r="D3764" s="163"/>
      <c r="E3764" s="164"/>
      <c r="F3764" s="165"/>
      <c r="G3764" s="165"/>
      <c r="H3764" s="165"/>
      <c r="I3764" s="162"/>
    </row>
    <row r="3765" spans="2:9" s="158" customFormat="1" ht="10.5" customHeight="1">
      <c r="B3765" s="163"/>
      <c r="C3765" s="163"/>
      <c r="D3765" s="163"/>
      <c r="E3765" s="166"/>
      <c r="F3765" s="167"/>
      <c r="G3765" s="167"/>
      <c r="H3765" s="167"/>
      <c r="I3765" s="162"/>
    </row>
    <row r="3766" spans="2:9" s="158" customFormat="1" ht="10.5" customHeight="1">
      <c r="B3766" s="163"/>
      <c r="C3766" s="163" t="s">
        <v>3806</v>
      </c>
      <c r="D3766" s="163"/>
      <c r="E3766" s="166">
        <f>SUM(E3767:E3786)</f>
        <v>146</v>
      </c>
      <c r="F3766" s="167">
        <f>SUM(F3767:F3786)</f>
        <v>376</v>
      </c>
      <c r="G3766" s="167">
        <f>SUM(G3767:G3786)</f>
        <v>191</v>
      </c>
      <c r="H3766" s="167">
        <f>SUM(H3767:H3786)</f>
        <v>185</v>
      </c>
      <c r="I3766" s="162"/>
    </row>
    <row r="3767" spans="2:9" s="158" customFormat="1" ht="10.5" customHeight="1">
      <c r="B3767" s="163"/>
      <c r="C3767" s="163" t="s">
        <v>3807</v>
      </c>
      <c r="D3767" s="168"/>
      <c r="E3767" s="164">
        <v>8</v>
      </c>
      <c r="F3767" s="165">
        <v>21</v>
      </c>
      <c r="G3767" s="165">
        <v>12</v>
      </c>
      <c r="H3767" s="165">
        <v>9</v>
      </c>
      <c r="I3767" s="162"/>
    </row>
    <row r="3768" spans="2:9" s="158" customFormat="1" ht="10.5" customHeight="1">
      <c r="B3768" s="169"/>
      <c r="C3768" s="169"/>
      <c r="D3768" s="189"/>
      <c r="E3768" s="170"/>
      <c r="F3768" s="171"/>
      <c r="G3768" s="171"/>
      <c r="H3768" s="171"/>
      <c r="I3768" s="162"/>
    </row>
    <row r="3769" spans="2:9" s="158" customFormat="1" ht="10.5" customHeight="1">
      <c r="B3769" s="163"/>
      <c r="C3769" s="163" t="s">
        <v>3808</v>
      </c>
      <c r="D3769" s="163"/>
      <c r="E3769" s="164">
        <v>3</v>
      </c>
      <c r="F3769" s="165">
        <v>7</v>
      </c>
      <c r="G3769" s="165">
        <v>3</v>
      </c>
      <c r="H3769" s="165">
        <v>4</v>
      </c>
      <c r="I3769" s="162"/>
    </row>
    <row r="3770" spans="2:9" s="158" customFormat="1" ht="10.5" customHeight="1">
      <c r="B3770" s="163"/>
      <c r="C3770" s="163" t="s">
        <v>3809</v>
      </c>
      <c r="D3770" s="163"/>
      <c r="E3770" s="164"/>
      <c r="F3770" s="165"/>
      <c r="G3770" s="165"/>
      <c r="H3770" s="165"/>
      <c r="I3770" s="162"/>
    </row>
    <row r="3771" spans="2:9" s="158" customFormat="1" ht="10.5" customHeight="1">
      <c r="B3771" s="163"/>
      <c r="C3771" s="163" t="s">
        <v>3810</v>
      </c>
      <c r="D3771" s="163"/>
      <c r="E3771" s="164">
        <v>10</v>
      </c>
      <c r="F3771" s="165">
        <v>30</v>
      </c>
      <c r="G3771" s="165">
        <v>14</v>
      </c>
      <c r="H3771" s="165">
        <v>16</v>
      </c>
      <c r="I3771" s="162"/>
    </row>
    <row r="3772" spans="2:9" s="158" customFormat="1" ht="10.5" customHeight="1">
      <c r="B3772" s="163"/>
      <c r="C3772" s="163" t="s">
        <v>3811</v>
      </c>
      <c r="D3772" s="163"/>
      <c r="E3772" s="164">
        <v>3</v>
      </c>
      <c r="F3772" s="165">
        <v>7</v>
      </c>
      <c r="G3772" s="165">
        <v>6</v>
      </c>
      <c r="H3772" s="165">
        <v>1</v>
      </c>
      <c r="I3772" s="162"/>
    </row>
    <row r="3773" spans="2:9" s="158" customFormat="1" ht="10.5" customHeight="1">
      <c r="B3773" s="163"/>
      <c r="C3773" s="163" t="s">
        <v>3812</v>
      </c>
      <c r="D3773" s="163"/>
      <c r="E3773" s="164">
        <v>14</v>
      </c>
      <c r="F3773" s="165">
        <v>52</v>
      </c>
      <c r="G3773" s="165">
        <v>25</v>
      </c>
      <c r="H3773" s="165">
        <v>27</v>
      </c>
      <c r="I3773" s="162"/>
    </row>
    <row r="3774" spans="2:9" s="158" customFormat="1" ht="10.5" customHeight="1">
      <c r="B3774" s="163"/>
      <c r="C3774" s="163" t="s">
        <v>3813</v>
      </c>
      <c r="D3774" s="163"/>
      <c r="E3774" s="164">
        <v>3</v>
      </c>
      <c r="F3774" s="165">
        <v>6</v>
      </c>
      <c r="G3774" s="165">
        <v>2</v>
      </c>
      <c r="H3774" s="165">
        <v>4</v>
      </c>
      <c r="I3774" s="162"/>
    </row>
    <row r="3775" spans="2:9" s="158" customFormat="1" ht="10.5" customHeight="1">
      <c r="B3775" s="163"/>
      <c r="C3775" s="163" t="s">
        <v>3814</v>
      </c>
      <c r="D3775" s="168"/>
      <c r="E3775" s="164">
        <v>3</v>
      </c>
      <c r="F3775" s="165">
        <v>11</v>
      </c>
      <c r="G3775" s="165">
        <v>6</v>
      </c>
      <c r="H3775" s="165">
        <v>5</v>
      </c>
      <c r="I3775" s="162"/>
    </row>
    <row r="3776" spans="2:9" s="158" customFormat="1" ht="10.5" customHeight="1">
      <c r="B3776" s="163"/>
      <c r="C3776" s="163" t="s">
        <v>3815</v>
      </c>
      <c r="D3776" s="168"/>
      <c r="E3776" s="164">
        <v>22</v>
      </c>
      <c r="F3776" s="165">
        <v>47</v>
      </c>
      <c r="G3776" s="165">
        <v>24</v>
      </c>
      <c r="H3776" s="165">
        <v>23</v>
      </c>
      <c r="I3776" s="162"/>
    </row>
    <row r="3777" spans="2:9" s="158" customFormat="1" ht="10.5" customHeight="1">
      <c r="B3777" s="163"/>
      <c r="C3777" s="163" t="s">
        <v>3816</v>
      </c>
      <c r="D3777" s="168"/>
      <c r="E3777" s="164"/>
      <c r="F3777" s="165"/>
      <c r="G3777" s="165"/>
      <c r="H3777" s="165"/>
      <c r="I3777" s="162"/>
    </row>
    <row r="3778" spans="2:9" s="158" customFormat="1" ht="10.5" customHeight="1">
      <c r="B3778" s="163"/>
      <c r="C3778" s="163" t="s">
        <v>3817</v>
      </c>
      <c r="D3778" s="163"/>
      <c r="E3778" s="164">
        <v>11</v>
      </c>
      <c r="F3778" s="165">
        <v>25</v>
      </c>
      <c r="G3778" s="165">
        <v>15</v>
      </c>
      <c r="H3778" s="165">
        <v>10</v>
      </c>
      <c r="I3778" s="162"/>
    </row>
    <row r="3779" spans="2:9" s="158" customFormat="1" ht="10.5" customHeight="1">
      <c r="B3779" s="163"/>
      <c r="C3779" s="163" t="s">
        <v>3818</v>
      </c>
      <c r="D3779" s="163"/>
      <c r="E3779" s="164">
        <v>25</v>
      </c>
      <c r="F3779" s="165">
        <v>67</v>
      </c>
      <c r="G3779" s="165">
        <v>37</v>
      </c>
      <c r="H3779" s="165">
        <v>30</v>
      </c>
      <c r="I3779" s="162"/>
    </row>
    <row r="3780" spans="2:9" s="158" customFormat="1" ht="10.5" customHeight="1">
      <c r="B3780" s="163"/>
      <c r="C3780" s="163" t="s">
        <v>3819</v>
      </c>
      <c r="D3780" s="163"/>
      <c r="E3780" s="164">
        <v>15</v>
      </c>
      <c r="F3780" s="165">
        <v>35</v>
      </c>
      <c r="G3780" s="165">
        <v>16</v>
      </c>
      <c r="H3780" s="165">
        <v>19</v>
      </c>
      <c r="I3780" s="162"/>
    </row>
    <row r="3781" spans="2:9" s="158" customFormat="1" ht="10.5" customHeight="1">
      <c r="B3781" s="163"/>
      <c r="C3781" s="163" t="s">
        <v>3820</v>
      </c>
      <c r="D3781" s="173"/>
      <c r="E3781" s="164">
        <v>7</v>
      </c>
      <c r="F3781" s="165">
        <v>15</v>
      </c>
      <c r="G3781" s="165">
        <v>6</v>
      </c>
      <c r="H3781" s="165">
        <v>9</v>
      </c>
      <c r="I3781" s="162"/>
    </row>
    <row r="3782" spans="2:9" s="158" customFormat="1" ht="10.5" customHeight="1">
      <c r="B3782" s="163"/>
      <c r="C3782" s="163" t="s">
        <v>3821</v>
      </c>
      <c r="D3782" s="173"/>
      <c r="E3782" s="164">
        <v>4</v>
      </c>
      <c r="F3782" s="165">
        <v>9</v>
      </c>
      <c r="G3782" s="165">
        <v>5</v>
      </c>
      <c r="H3782" s="165">
        <v>4</v>
      </c>
      <c r="I3782" s="162"/>
    </row>
    <row r="3783" spans="2:9" s="158" customFormat="1" ht="10.5" customHeight="1">
      <c r="B3783" s="163"/>
      <c r="C3783" s="163" t="s">
        <v>3822</v>
      </c>
      <c r="D3783" s="190"/>
      <c r="E3783" s="164"/>
      <c r="F3783" s="165"/>
      <c r="G3783" s="165"/>
      <c r="H3783" s="165"/>
      <c r="I3783" s="162"/>
    </row>
    <row r="3784" spans="2:9" s="158" customFormat="1" ht="10.5" customHeight="1">
      <c r="B3784" s="163"/>
      <c r="C3784" s="163" t="s">
        <v>3823</v>
      </c>
      <c r="D3784" s="190"/>
      <c r="E3784" s="164">
        <v>6</v>
      </c>
      <c r="F3784" s="165">
        <v>13</v>
      </c>
      <c r="G3784" s="165">
        <v>7</v>
      </c>
      <c r="H3784" s="165">
        <v>6</v>
      </c>
      <c r="I3784" s="162"/>
    </row>
    <row r="3785" spans="2:9" s="158" customFormat="1" ht="10.5" customHeight="1">
      <c r="B3785" s="163"/>
      <c r="C3785" s="163" t="s">
        <v>3824</v>
      </c>
      <c r="D3785" s="190"/>
      <c r="E3785" s="164"/>
      <c r="F3785" s="165"/>
      <c r="G3785" s="165"/>
      <c r="H3785" s="165"/>
      <c r="I3785" s="162"/>
    </row>
    <row r="3786" spans="2:9" s="158" customFormat="1" ht="10.5" customHeight="1">
      <c r="B3786" s="163"/>
      <c r="C3786" s="163" t="s">
        <v>3825</v>
      </c>
      <c r="D3786" s="190"/>
      <c r="E3786" s="164">
        <v>12</v>
      </c>
      <c r="F3786" s="165">
        <v>31</v>
      </c>
      <c r="G3786" s="165">
        <v>13</v>
      </c>
      <c r="H3786" s="165">
        <v>18</v>
      </c>
      <c r="I3786" s="162"/>
    </row>
    <row r="3787" spans="2:9" s="158" customFormat="1" ht="10.5" customHeight="1">
      <c r="B3787" s="163"/>
      <c r="C3787" s="163"/>
      <c r="D3787" s="190"/>
      <c r="E3787" s="166"/>
      <c r="F3787" s="167"/>
      <c r="G3787" s="167"/>
      <c r="H3787" s="167"/>
      <c r="I3787" s="162"/>
    </row>
    <row r="3788" spans="2:9" s="158" customFormat="1" ht="10.5" customHeight="1">
      <c r="B3788" s="163"/>
      <c r="C3788" s="163" t="s">
        <v>3826</v>
      </c>
      <c r="D3788" s="190"/>
      <c r="E3788" s="166">
        <f>SUM(E3789:E3792)</f>
        <v>20</v>
      </c>
      <c r="F3788" s="167">
        <f>SUM(F3789:F3792)</f>
        <v>47</v>
      </c>
      <c r="G3788" s="167">
        <f>SUM(G3789:G3792)</f>
        <v>26</v>
      </c>
      <c r="H3788" s="167">
        <f>SUM(H3789:H3792)</f>
        <v>21</v>
      </c>
      <c r="I3788" s="162"/>
    </row>
    <row r="3789" spans="2:9" s="158" customFormat="1" ht="10.5" customHeight="1">
      <c r="B3789" s="163"/>
      <c r="C3789" s="163" t="s">
        <v>3827</v>
      </c>
      <c r="D3789" s="190"/>
      <c r="E3789" s="164"/>
      <c r="F3789" s="165"/>
      <c r="G3789" s="165"/>
      <c r="H3789" s="165"/>
      <c r="I3789" s="162"/>
    </row>
    <row r="3790" spans="2:9" s="158" customFormat="1" ht="10.5" customHeight="1">
      <c r="B3790" s="163"/>
      <c r="C3790" s="163" t="s">
        <v>3828</v>
      </c>
      <c r="D3790" s="190"/>
      <c r="E3790" s="164">
        <v>6</v>
      </c>
      <c r="F3790" s="165">
        <v>10</v>
      </c>
      <c r="G3790" s="165">
        <v>6</v>
      </c>
      <c r="H3790" s="165">
        <v>4</v>
      </c>
      <c r="I3790" s="162"/>
    </row>
    <row r="3791" spans="2:9" s="158" customFormat="1" ht="10.5" customHeight="1">
      <c r="B3791" s="163"/>
      <c r="C3791" s="163" t="s">
        <v>3829</v>
      </c>
      <c r="D3791" s="190"/>
      <c r="E3791" s="164"/>
      <c r="F3791" s="165"/>
      <c r="G3791" s="165"/>
      <c r="H3791" s="165"/>
      <c r="I3791" s="162"/>
    </row>
    <row r="3792" spans="2:9" s="158" customFormat="1" ht="10.5" customHeight="1">
      <c r="B3792" s="163"/>
      <c r="C3792" s="163" t="s">
        <v>3830</v>
      </c>
      <c r="D3792" s="190"/>
      <c r="E3792" s="164">
        <v>14</v>
      </c>
      <c r="F3792" s="165">
        <v>37</v>
      </c>
      <c r="G3792" s="165">
        <v>20</v>
      </c>
      <c r="H3792" s="165">
        <v>17</v>
      </c>
      <c r="I3792" s="162"/>
    </row>
    <row r="3793" spans="2:9" s="158" customFormat="1" ht="10.5" customHeight="1">
      <c r="B3793" s="163"/>
      <c r="C3793" s="163"/>
      <c r="D3793" s="190"/>
      <c r="E3793" s="164"/>
      <c r="F3793" s="165"/>
      <c r="G3793" s="165"/>
      <c r="H3793" s="165"/>
      <c r="I3793" s="162"/>
    </row>
    <row r="3794" spans="2:9" s="158" customFormat="1" ht="10.5" customHeight="1">
      <c r="B3794" s="163"/>
      <c r="C3794" s="163"/>
      <c r="D3794" s="190"/>
      <c r="E3794" s="164"/>
      <c r="F3794" s="165"/>
      <c r="G3794" s="165"/>
      <c r="H3794" s="165"/>
      <c r="I3794" s="162"/>
    </row>
    <row r="3795" spans="2:9" s="158" customFormat="1" ht="10.5" customHeight="1">
      <c r="B3795" s="191"/>
      <c r="C3795" s="191"/>
      <c r="D3795" s="192"/>
      <c r="E3795" s="164"/>
      <c r="F3795" s="165"/>
      <c r="G3795" s="165"/>
      <c r="H3795" s="165"/>
      <c r="I3795" s="162"/>
    </row>
    <row r="3796" spans="2:9" s="158" customFormat="1" ht="10.5" customHeight="1">
      <c r="B3796" s="191"/>
      <c r="C3796" s="191"/>
      <c r="D3796" s="192"/>
      <c r="E3796" s="164"/>
      <c r="F3796" s="165"/>
      <c r="G3796" s="165"/>
      <c r="H3796" s="165"/>
      <c r="I3796" s="162"/>
    </row>
    <row r="3797" spans="2:9" s="158" customFormat="1" ht="10.5" customHeight="1">
      <c r="B3797" s="191"/>
      <c r="C3797" s="191"/>
      <c r="D3797" s="192"/>
      <c r="E3797" s="164"/>
      <c r="F3797" s="165"/>
      <c r="G3797" s="165"/>
      <c r="H3797" s="165"/>
      <c r="I3797" s="162"/>
    </row>
    <row r="3798" spans="2:9" s="158" customFormat="1" ht="10.5" customHeight="1">
      <c r="B3798" s="191"/>
      <c r="C3798" s="191"/>
      <c r="D3798" s="192"/>
      <c r="E3798" s="164"/>
      <c r="F3798" s="165"/>
      <c r="G3798" s="165"/>
      <c r="H3798" s="165"/>
      <c r="I3798" s="162"/>
    </row>
    <row r="3799" spans="2:9" s="158" customFormat="1" ht="10.5" customHeight="1">
      <c r="B3799" s="191"/>
      <c r="C3799" s="191"/>
      <c r="D3799" s="192"/>
      <c r="E3799" s="164"/>
      <c r="F3799" s="165"/>
      <c r="G3799" s="165"/>
      <c r="H3799" s="165"/>
      <c r="I3799" s="162"/>
    </row>
    <row r="3800" spans="2:9" s="158" customFormat="1" ht="10.5" customHeight="1">
      <c r="B3800" s="191"/>
      <c r="C3800" s="191"/>
      <c r="D3800" s="192"/>
      <c r="E3800" s="164"/>
      <c r="F3800" s="165"/>
      <c r="G3800" s="165"/>
      <c r="H3800" s="165"/>
      <c r="I3800" s="162"/>
    </row>
    <row r="3801" spans="2:9" s="158" customFormat="1" ht="10.5" customHeight="1">
      <c r="B3801" s="191"/>
      <c r="C3801" s="191"/>
      <c r="D3801" s="192"/>
      <c r="E3801" s="164"/>
      <c r="F3801" s="165"/>
      <c r="G3801" s="165"/>
      <c r="H3801" s="165"/>
      <c r="I3801" s="162"/>
    </row>
    <row r="3802" spans="2:9" s="158" customFormat="1" ht="10.5" customHeight="1">
      <c r="B3802" s="191"/>
      <c r="C3802" s="191"/>
      <c r="D3802" s="192"/>
      <c r="E3802" s="164"/>
      <c r="F3802" s="165"/>
      <c r="G3802" s="165"/>
      <c r="H3802" s="165"/>
      <c r="I3802" s="162"/>
    </row>
    <row r="3803" spans="2:9" s="158" customFormat="1" ht="10.5" customHeight="1">
      <c r="B3803" s="191"/>
      <c r="C3803" s="191"/>
      <c r="D3803" s="192"/>
      <c r="E3803" s="164"/>
      <c r="F3803" s="165"/>
      <c r="G3803" s="165"/>
      <c r="H3803" s="165"/>
      <c r="I3803" s="162"/>
    </row>
    <row r="3804" spans="2:9">
      <c r="B3804" s="193"/>
      <c r="C3804" s="193"/>
      <c r="D3804" s="194"/>
      <c r="E3804" s="164"/>
      <c r="F3804" s="195"/>
      <c r="G3804" s="195"/>
      <c r="H3804" s="195"/>
    </row>
    <row r="3805" spans="2:9">
      <c r="B3805" s="193"/>
      <c r="C3805" s="193"/>
      <c r="D3805" s="194"/>
      <c r="E3805" s="164"/>
      <c r="F3805" s="195"/>
      <c r="G3805" s="195"/>
      <c r="H3805" s="195"/>
    </row>
    <row r="3806" spans="2:9">
      <c r="B3806" s="193"/>
      <c r="C3806" s="193"/>
      <c r="D3806" s="194"/>
      <c r="E3806" s="164"/>
      <c r="F3806" s="195"/>
      <c r="G3806" s="195"/>
      <c r="H3806" s="195"/>
    </row>
    <row r="3807" spans="2:9">
      <c r="B3807" s="193"/>
      <c r="C3807" s="193"/>
      <c r="D3807" s="194"/>
      <c r="E3807" s="164"/>
      <c r="F3807" s="195"/>
      <c r="G3807" s="195"/>
      <c r="H3807" s="195"/>
    </row>
    <row r="3808" spans="2:9">
      <c r="B3808" s="193"/>
      <c r="C3808" s="193"/>
      <c r="D3808" s="194"/>
      <c r="E3808" s="164"/>
      <c r="F3808" s="195"/>
      <c r="G3808" s="195"/>
      <c r="H3808" s="195"/>
    </row>
    <row r="3809" spans="2:8">
      <c r="B3809" s="193"/>
      <c r="C3809" s="193"/>
      <c r="D3809" s="194"/>
      <c r="E3809" s="164"/>
      <c r="F3809" s="195"/>
      <c r="G3809" s="195"/>
      <c r="H3809" s="195"/>
    </row>
    <row r="3810" spans="2:8">
      <c r="B3810" s="193"/>
      <c r="C3810" s="193"/>
      <c r="D3810" s="194"/>
      <c r="E3810" s="164"/>
      <c r="F3810" s="195"/>
      <c r="G3810" s="195"/>
      <c r="H3810" s="195"/>
    </row>
    <row r="3811" spans="2:8">
      <c r="B3811" s="193"/>
      <c r="C3811" s="193"/>
      <c r="D3811" s="194"/>
      <c r="E3811" s="164"/>
      <c r="F3811" s="195"/>
      <c r="G3811" s="195"/>
      <c r="H3811" s="195"/>
    </row>
    <row r="3812" spans="2:8">
      <c r="B3812" s="193"/>
      <c r="C3812" s="193"/>
      <c r="D3812" s="194"/>
      <c r="E3812" s="164"/>
      <c r="F3812" s="195"/>
      <c r="G3812" s="195"/>
      <c r="H3812" s="195"/>
    </row>
    <row r="3813" spans="2:8">
      <c r="B3813" s="193"/>
      <c r="C3813" s="193"/>
      <c r="D3813" s="194"/>
      <c r="E3813" s="164"/>
      <c r="F3813" s="195"/>
      <c r="G3813" s="195"/>
      <c r="H3813" s="195"/>
    </row>
    <row r="3814" spans="2:8">
      <c r="B3814" s="193"/>
      <c r="C3814" s="193"/>
      <c r="D3814" s="194"/>
      <c r="E3814" s="164"/>
      <c r="F3814" s="195"/>
      <c r="G3814" s="195"/>
      <c r="H3814" s="195"/>
    </row>
    <row r="3815" spans="2:8">
      <c r="B3815" s="193"/>
      <c r="C3815" s="193"/>
      <c r="D3815" s="194"/>
      <c r="E3815" s="164"/>
      <c r="F3815" s="195"/>
      <c r="G3815" s="195"/>
      <c r="H3815" s="195"/>
    </row>
    <row r="3816" spans="2:8">
      <c r="B3816" s="193"/>
      <c r="C3816" s="193"/>
      <c r="D3816" s="194"/>
      <c r="E3816" s="164"/>
      <c r="F3816" s="195"/>
      <c r="G3816" s="195"/>
      <c r="H3816" s="195"/>
    </row>
    <row r="3817" spans="2:8">
      <c r="B3817" s="193"/>
      <c r="C3817" s="193"/>
      <c r="D3817" s="194"/>
      <c r="E3817" s="164"/>
      <c r="F3817" s="195"/>
      <c r="G3817" s="195"/>
      <c r="H3817" s="195"/>
    </row>
    <row r="3818" spans="2:8">
      <c r="B3818" s="193"/>
      <c r="C3818" s="193"/>
      <c r="D3818" s="194"/>
      <c r="E3818" s="164"/>
      <c r="F3818" s="195"/>
      <c r="G3818" s="195"/>
      <c r="H3818" s="195"/>
    </row>
    <row r="3819" spans="2:8">
      <c r="B3819" s="193"/>
      <c r="C3819" s="193"/>
      <c r="D3819" s="194"/>
      <c r="E3819" s="164"/>
      <c r="F3819" s="195"/>
      <c r="G3819" s="195"/>
      <c r="H3819" s="195"/>
    </row>
    <row r="3820" spans="2:8">
      <c r="B3820" s="193"/>
      <c r="C3820" s="193"/>
      <c r="D3820" s="194"/>
      <c r="E3820" s="164"/>
      <c r="F3820" s="195"/>
      <c r="G3820" s="195"/>
      <c r="H3820" s="195"/>
    </row>
    <row r="3821" spans="2:8">
      <c r="B3821" s="193"/>
      <c r="C3821" s="193"/>
      <c r="D3821" s="194"/>
      <c r="E3821" s="164"/>
      <c r="F3821" s="195"/>
      <c r="G3821" s="195"/>
      <c r="H3821" s="195"/>
    </row>
    <row r="3822" spans="2:8">
      <c r="B3822" s="193"/>
      <c r="C3822" s="193"/>
      <c r="D3822" s="194"/>
      <c r="E3822" s="164"/>
      <c r="F3822" s="195"/>
      <c r="G3822" s="195"/>
      <c r="H3822" s="195"/>
    </row>
    <row r="3823" spans="2:8">
      <c r="B3823" s="193"/>
      <c r="C3823" s="193"/>
      <c r="D3823" s="194"/>
      <c r="E3823" s="164"/>
      <c r="F3823" s="195"/>
      <c r="G3823" s="195"/>
      <c r="H3823" s="195"/>
    </row>
    <row r="3824" spans="2:8">
      <c r="B3824" s="193"/>
      <c r="C3824" s="193"/>
      <c r="D3824" s="194"/>
      <c r="E3824" s="164"/>
      <c r="F3824" s="195"/>
      <c r="G3824" s="195"/>
      <c r="H3824" s="195"/>
    </row>
    <row r="3825" spans="2:8">
      <c r="B3825" s="198"/>
      <c r="C3825" s="198"/>
      <c r="D3825" s="199"/>
      <c r="E3825" s="164"/>
      <c r="F3825" s="195"/>
      <c r="G3825" s="195"/>
      <c r="H3825" s="195"/>
    </row>
    <row r="3826" spans="2:8">
      <c r="B3826" s="200"/>
      <c r="C3826" s="200"/>
      <c r="D3826" s="201"/>
      <c r="E3826" s="165"/>
      <c r="F3826" s="202"/>
      <c r="G3826" s="202"/>
      <c r="H3826" s="202"/>
    </row>
    <row r="3827" spans="2:8">
      <c r="B3827" s="200"/>
      <c r="C3827" s="200"/>
      <c r="D3827" s="201"/>
      <c r="E3827" s="165"/>
      <c r="F3827" s="202"/>
      <c r="G3827" s="202"/>
      <c r="H3827" s="202"/>
    </row>
    <row r="3828" spans="2:8">
      <c r="B3828" s="200"/>
      <c r="C3828" s="200"/>
      <c r="D3828" s="201"/>
      <c r="E3828" s="202"/>
      <c r="F3828" s="202"/>
      <c r="G3828" s="202"/>
      <c r="H3828" s="202"/>
    </row>
    <row r="3829" spans="2:8">
      <c r="B3829" s="200"/>
      <c r="C3829" s="200"/>
      <c r="D3829" s="201"/>
      <c r="E3829" s="202"/>
      <c r="F3829" s="202"/>
      <c r="G3829" s="202"/>
      <c r="H3829" s="202"/>
    </row>
    <row r="3830" spans="2:8">
      <c r="B3830" s="200"/>
      <c r="C3830" s="200"/>
      <c r="D3830" s="201"/>
      <c r="E3830" s="202"/>
      <c r="F3830" s="202"/>
      <c r="G3830" s="202"/>
      <c r="H3830" s="202"/>
    </row>
    <row r="3831" spans="2:8">
      <c r="B3831" s="203"/>
      <c r="C3831" s="203"/>
      <c r="D3831" s="204"/>
      <c r="E3831" s="205"/>
      <c r="F3831" s="205"/>
      <c r="G3831" s="205"/>
      <c r="H3831" s="205"/>
    </row>
  </sheetData>
  <mergeCells count="3">
    <mergeCell ref="B3:C4"/>
    <mergeCell ref="E3:E4"/>
    <mergeCell ref="F3:H3"/>
  </mergeCells>
  <phoneticPr fontId="2"/>
  <pageMargins left="0.74803149606299213" right="0.35433070866141736" top="0.59055118110236227" bottom="0.86614173228346458" header="0.51181102362204722" footer="0.51181102362204722"/>
  <pageSetup paperSize="9" scale="97" firstPageNumber="57" orientation="portrait" useFirstPageNumber="1" r:id="rId1"/>
  <headerFooter alignWithMargins="0">
    <oddFooter>&amp;C&amp;"ＭＳ 明朝,標準"-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zoomScaleNormal="100" zoomScaleSheetLayoutView="100" workbookViewId="0">
      <selection activeCell="K67" sqref="K67"/>
    </sheetView>
  </sheetViews>
  <sheetFormatPr defaultRowHeight="11.25" customHeight="1"/>
  <cols>
    <col min="1" max="1" width="2.625" style="209" customWidth="1"/>
    <col min="2" max="2" width="8.25" style="225" customWidth="1"/>
    <col min="3" max="3" width="3.125" style="209" customWidth="1"/>
    <col min="4" max="6" width="9" style="209" customWidth="1"/>
    <col min="7" max="7" width="2.625" style="209" customWidth="1"/>
    <col min="8" max="8" width="6.625" style="209" customWidth="1"/>
    <col min="9" max="9" width="3.125" style="209" customWidth="1"/>
    <col min="10" max="18" width="9" style="209" customWidth="1"/>
    <col min="19" max="19" width="3.875" style="209" customWidth="1"/>
    <col min="20" max="256" width="9" style="209"/>
    <col min="257" max="257" width="2.625" style="209" customWidth="1"/>
    <col min="258" max="258" width="8.25" style="209" customWidth="1"/>
    <col min="259" max="259" width="3.125" style="209" customWidth="1"/>
    <col min="260" max="262" width="9" style="209" customWidth="1"/>
    <col min="263" max="263" width="2.625" style="209" customWidth="1"/>
    <col min="264" max="264" width="6.625" style="209" customWidth="1"/>
    <col min="265" max="265" width="3.125" style="209" customWidth="1"/>
    <col min="266" max="274" width="9" style="209" customWidth="1"/>
    <col min="275" max="275" width="3.875" style="209" customWidth="1"/>
    <col min="276" max="512" width="9" style="209"/>
    <col min="513" max="513" width="2.625" style="209" customWidth="1"/>
    <col min="514" max="514" width="8.25" style="209" customWidth="1"/>
    <col min="515" max="515" width="3.125" style="209" customWidth="1"/>
    <col min="516" max="518" width="9" style="209" customWidth="1"/>
    <col min="519" max="519" width="2.625" style="209" customWidth="1"/>
    <col min="520" max="520" width="6.625" style="209" customWidth="1"/>
    <col min="521" max="521" width="3.125" style="209" customWidth="1"/>
    <col min="522" max="530" width="9" style="209" customWidth="1"/>
    <col min="531" max="531" width="3.875" style="209" customWidth="1"/>
    <col min="532" max="768" width="9" style="209"/>
    <col min="769" max="769" width="2.625" style="209" customWidth="1"/>
    <col min="770" max="770" width="8.25" style="209" customWidth="1"/>
    <col min="771" max="771" width="3.125" style="209" customWidth="1"/>
    <col min="772" max="774" width="9" style="209" customWidth="1"/>
    <col min="775" max="775" width="2.625" style="209" customWidth="1"/>
    <col min="776" max="776" width="6.625" style="209" customWidth="1"/>
    <col min="777" max="777" width="3.125" style="209" customWidth="1"/>
    <col min="778" max="786" width="9" style="209" customWidth="1"/>
    <col min="787" max="787" width="3.875" style="209" customWidth="1"/>
    <col min="788" max="1024" width="9" style="209"/>
    <col min="1025" max="1025" width="2.625" style="209" customWidth="1"/>
    <col min="1026" max="1026" width="8.25" style="209" customWidth="1"/>
    <col min="1027" max="1027" width="3.125" style="209" customWidth="1"/>
    <col min="1028" max="1030" width="9" style="209" customWidth="1"/>
    <col min="1031" max="1031" width="2.625" style="209" customWidth="1"/>
    <col min="1032" max="1032" width="6.625" style="209" customWidth="1"/>
    <col min="1033" max="1033" width="3.125" style="209" customWidth="1"/>
    <col min="1034" max="1042" width="9" style="209" customWidth="1"/>
    <col min="1043" max="1043" width="3.875" style="209" customWidth="1"/>
    <col min="1044" max="1280" width="9" style="209"/>
    <col min="1281" max="1281" width="2.625" style="209" customWidth="1"/>
    <col min="1282" max="1282" width="8.25" style="209" customWidth="1"/>
    <col min="1283" max="1283" width="3.125" style="209" customWidth="1"/>
    <col min="1284" max="1286" width="9" style="209" customWidth="1"/>
    <col min="1287" max="1287" width="2.625" style="209" customWidth="1"/>
    <col min="1288" max="1288" width="6.625" style="209" customWidth="1"/>
    <col min="1289" max="1289" width="3.125" style="209" customWidth="1"/>
    <col min="1290" max="1298" width="9" style="209" customWidth="1"/>
    <col min="1299" max="1299" width="3.875" style="209" customWidth="1"/>
    <col min="1300" max="1536" width="9" style="209"/>
    <col min="1537" max="1537" width="2.625" style="209" customWidth="1"/>
    <col min="1538" max="1538" width="8.25" style="209" customWidth="1"/>
    <col min="1539" max="1539" width="3.125" style="209" customWidth="1"/>
    <col min="1540" max="1542" width="9" style="209" customWidth="1"/>
    <col min="1543" max="1543" width="2.625" style="209" customWidth="1"/>
    <col min="1544" max="1544" width="6.625" style="209" customWidth="1"/>
    <col min="1545" max="1545" width="3.125" style="209" customWidth="1"/>
    <col min="1546" max="1554" width="9" style="209" customWidth="1"/>
    <col min="1555" max="1555" width="3.875" style="209" customWidth="1"/>
    <col min="1556" max="1792" width="9" style="209"/>
    <col min="1793" max="1793" width="2.625" style="209" customWidth="1"/>
    <col min="1794" max="1794" width="8.25" style="209" customWidth="1"/>
    <col min="1795" max="1795" width="3.125" style="209" customWidth="1"/>
    <col min="1796" max="1798" width="9" style="209" customWidth="1"/>
    <col min="1799" max="1799" width="2.625" style="209" customWidth="1"/>
    <col min="1800" max="1800" width="6.625" style="209" customWidth="1"/>
    <col min="1801" max="1801" width="3.125" style="209" customWidth="1"/>
    <col min="1802" max="1810" width="9" style="209" customWidth="1"/>
    <col min="1811" max="1811" width="3.875" style="209" customWidth="1"/>
    <col min="1812" max="2048" width="9" style="209"/>
    <col min="2049" max="2049" width="2.625" style="209" customWidth="1"/>
    <col min="2050" max="2050" width="8.25" style="209" customWidth="1"/>
    <col min="2051" max="2051" width="3.125" style="209" customWidth="1"/>
    <col min="2052" max="2054" width="9" style="209" customWidth="1"/>
    <col min="2055" max="2055" width="2.625" style="209" customWidth="1"/>
    <col min="2056" max="2056" width="6.625" style="209" customWidth="1"/>
    <col min="2057" max="2057" width="3.125" style="209" customWidth="1"/>
    <col min="2058" max="2066" width="9" style="209" customWidth="1"/>
    <col min="2067" max="2067" width="3.875" style="209" customWidth="1"/>
    <col min="2068" max="2304" width="9" style="209"/>
    <col min="2305" max="2305" width="2.625" style="209" customWidth="1"/>
    <col min="2306" max="2306" width="8.25" style="209" customWidth="1"/>
    <col min="2307" max="2307" width="3.125" style="209" customWidth="1"/>
    <col min="2308" max="2310" width="9" style="209" customWidth="1"/>
    <col min="2311" max="2311" width="2.625" style="209" customWidth="1"/>
    <col min="2312" max="2312" width="6.625" style="209" customWidth="1"/>
    <col min="2313" max="2313" width="3.125" style="209" customWidth="1"/>
    <col min="2314" max="2322" width="9" style="209" customWidth="1"/>
    <col min="2323" max="2323" width="3.875" style="209" customWidth="1"/>
    <col min="2324" max="2560" width="9" style="209"/>
    <col min="2561" max="2561" width="2.625" style="209" customWidth="1"/>
    <col min="2562" max="2562" width="8.25" style="209" customWidth="1"/>
    <col min="2563" max="2563" width="3.125" style="209" customWidth="1"/>
    <col min="2564" max="2566" width="9" style="209" customWidth="1"/>
    <col min="2567" max="2567" width="2.625" style="209" customWidth="1"/>
    <col min="2568" max="2568" width="6.625" style="209" customWidth="1"/>
    <col min="2569" max="2569" width="3.125" style="209" customWidth="1"/>
    <col min="2570" max="2578" width="9" style="209" customWidth="1"/>
    <col min="2579" max="2579" width="3.875" style="209" customWidth="1"/>
    <col min="2580" max="2816" width="9" style="209"/>
    <col min="2817" max="2817" width="2.625" style="209" customWidth="1"/>
    <col min="2818" max="2818" width="8.25" style="209" customWidth="1"/>
    <col min="2819" max="2819" width="3.125" style="209" customWidth="1"/>
    <col min="2820" max="2822" width="9" style="209" customWidth="1"/>
    <col min="2823" max="2823" width="2.625" style="209" customWidth="1"/>
    <col min="2824" max="2824" width="6.625" style="209" customWidth="1"/>
    <col min="2825" max="2825" width="3.125" style="209" customWidth="1"/>
    <col min="2826" max="2834" width="9" style="209" customWidth="1"/>
    <col min="2835" max="2835" width="3.875" style="209" customWidth="1"/>
    <col min="2836" max="3072" width="9" style="209"/>
    <col min="3073" max="3073" width="2.625" style="209" customWidth="1"/>
    <col min="3074" max="3074" width="8.25" style="209" customWidth="1"/>
    <col min="3075" max="3075" width="3.125" style="209" customWidth="1"/>
    <col min="3076" max="3078" width="9" style="209" customWidth="1"/>
    <col min="3079" max="3079" width="2.625" style="209" customWidth="1"/>
    <col min="3080" max="3080" width="6.625" style="209" customWidth="1"/>
    <col min="3081" max="3081" width="3.125" style="209" customWidth="1"/>
    <col min="3082" max="3090" width="9" style="209" customWidth="1"/>
    <col min="3091" max="3091" width="3.875" style="209" customWidth="1"/>
    <col min="3092" max="3328" width="9" style="209"/>
    <col min="3329" max="3329" width="2.625" style="209" customWidth="1"/>
    <col min="3330" max="3330" width="8.25" style="209" customWidth="1"/>
    <col min="3331" max="3331" width="3.125" style="209" customWidth="1"/>
    <col min="3332" max="3334" width="9" style="209" customWidth="1"/>
    <col min="3335" max="3335" width="2.625" style="209" customWidth="1"/>
    <col min="3336" max="3336" width="6.625" style="209" customWidth="1"/>
    <col min="3337" max="3337" width="3.125" style="209" customWidth="1"/>
    <col min="3338" max="3346" width="9" style="209" customWidth="1"/>
    <col min="3347" max="3347" width="3.875" style="209" customWidth="1"/>
    <col min="3348" max="3584" width="9" style="209"/>
    <col min="3585" max="3585" width="2.625" style="209" customWidth="1"/>
    <col min="3586" max="3586" width="8.25" style="209" customWidth="1"/>
    <col min="3587" max="3587" width="3.125" style="209" customWidth="1"/>
    <col min="3588" max="3590" width="9" style="209" customWidth="1"/>
    <col min="3591" max="3591" width="2.625" style="209" customWidth="1"/>
    <col min="3592" max="3592" width="6.625" style="209" customWidth="1"/>
    <col min="3593" max="3593" width="3.125" style="209" customWidth="1"/>
    <col min="3594" max="3602" width="9" style="209" customWidth="1"/>
    <col min="3603" max="3603" width="3.875" style="209" customWidth="1"/>
    <col min="3604" max="3840" width="9" style="209"/>
    <col min="3841" max="3841" width="2.625" style="209" customWidth="1"/>
    <col min="3842" max="3842" width="8.25" style="209" customWidth="1"/>
    <col min="3843" max="3843" width="3.125" style="209" customWidth="1"/>
    <col min="3844" max="3846" width="9" style="209" customWidth="1"/>
    <col min="3847" max="3847" width="2.625" style="209" customWidth="1"/>
    <col min="3848" max="3848" width="6.625" style="209" customWidth="1"/>
    <col min="3849" max="3849" width="3.125" style="209" customWidth="1"/>
    <col min="3850" max="3858" width="9" style="209" customWidth="1"/>
    <col min="3859" max="3859" width="3.875" style="209" customWidth="1"/>
    <col min="3860" max="4096" width="9" style="209"/>
    <col min="4097" max="4097" width="2.625" style="209" customWidth="1"/>
    <col min="4098" max="4098" width="8.25" style="209" customWidth="1"/>
    <col min="4099" max="4099" width="3.125" style="209" customWidth="1"/>
    <col min="4100" max="4102" width="9" style="209" customWidth="1"/>
    <col min="4103" max="4103" width="2.625" style="209" customWidth="1"/>
    <col min="4104" max="4104" width="6.625" style="209" customWidth="1"/>
    <col min="4105" max="4105" width="3.125" style="209" customWidth="1"/>
    <col min="4106" max="4114" width="9" style="209" customWidth="1"/>
    <col min="4115" max="4115" width="3.875" style="209" customWidth="1"/>
    <col min="4116" max="4352" width="9" style="209"/>
    <col min="4353" max="4353" width="2.625" style="209" customWidth="1"/>
    <col min="4354" max="4354" width="8.25" style="209" customWidth="1"/>
    <col min="4355" max="4355" width="3.125" style="209" customWidth="1"/>
    <col min="4356" max="4358" width="9" style="209" customWidth="1"/>
    <col min="4359" max="4359" width="2.625" style="209" customWidth="1"/>
    <col min="4360" max="4360" width="6.625" style="209" customWidth="1"/>
    <col min="4361" max="4361" width="3.125" style="209" customWidth="1"/>
    <col min="4362" max="4370" width="9" style="209" customWidth="1"/>
    <col min="4371" max="4371" width="3.875" style="209" customWidth="1"/>
    <col min="4372" max="4608" width="9" style="209"/>
    <col min="4609" max="4609" width="2.625" style="209" customWidth="1"/>
    <col min="4610" max="4610" width="8.25" style="209" customWidth="1"/>
    <col min="4611" max="4611" width="3.125" style="209" customWidth="1"/>
    <col min="4612" max="4614" width="9" style="209" customWidth="1"/>
    <col min="4615" max="4615" width="2.625" style="209" customWidth="1"/>
    <col min="4616" max="4616" width="6.625" style="209" customWidth="1"/>
    <col min="4617" max="4617" width="3.125" style="209" customWidth="1"/>
    <col min="4618" max="4626" width="9" style="209" customWidth="1"/>
    <col min="4627" max="4627" width="3.875" style="209" customWidth="1"/>
    <col min="4628" max="4864" width="9" style="209"/>
    <col min="4865" max="4865" width="2.625" style="209" customWidth="1"/>
    <col min="4866" max="4866" width="8.25" style="209" customWidth="1"/>
    <col min="4867" max="4867" width="3.125" style="209" customWidth="1"/>
    <col min="4868" max="4870" width="9" style="209" customWidth="1"/>
    <col min="4871" max="4871" width="2.625" style="209" customWidth="1"/>
    <col min="4872" max="4872" width="6.625" style="209" customWidth="1"/>
    <col min="4873" max="4873" width="3.125" style="209" customWidth="1"/>
    <col min="4874" max="4882" width="9" style="209" customWidth="1"/>
    <col min="4883" max="4883" width="3.875" style="209" customWidth="1"/>
    <col min="4884" max="5120" width="9" style="209"/>
    <col min="5121" max="5121" width="2.625" style="209" customWidth="1"/>
    <col min="5122" max="5122" width="8.25" style="209" customWidth="1"/>
    <col min="5123" max="5123" width="3.125" style="209" customWidth="1"/>
    <col min="5124" max="5126" width="9" style="209" customWidth="1"/>
    <col min="5127" max="5127" width="2.625" style="209" customWidth="1"/>
    <col min="5128" max="5128" width="6.625" style="209" customWidth="1"/>
    <col min="5129" max="5129" width="3.125" style="209" customWidth="1"/>
    <col min="5130" max="5138" width="9" style="209" customWidth="1"/>
    <col min="5139" max="5139" width="3.875" style="209" customWidth="1"/>
    <col min="5140" max="5376" width="9" style="209"/>
    <col min="5377" max="5377" width="2.625" style="209" customWidth="1"/>
    <col min="5378" max="5378" width="8.25" style="209" customWidth="1"/>
    <col min="5379" max="5379" width="3.125" style="209" customWidth="1"/>
    <col min="5380" max="5382" width="9" style="209" customWidth="1"/>
    <col min="5383" max="5383" width="2.625" style="209" customWidth="1"/>
    <col min="5384" max="5384" width="6.625" style="209" customWidth="1"/>
    <col min="5385" max="5385" width="3.125" style="209" customWidth="1"/>
    <col min="5386" max="5394" width="9" style="209" customWidth="1"/>
    <col min="5395" max="5395" width="3.875" style="209" customWidth="1"/>
    <col min="5396" max="5632" width="9" style="209"/>
    <col min="5633" max="5633" width="2.625" style="209" customWidth="1"/>
    <col min="5634" max="5634" width="8.25" style="209" customWidth="1"/>
    <col min="5635" max="5635" width="3.125" style="209" customWidth="1"/>
    <col min="5636" max="5638" width="9" style="209" customWidth="1"/>
    <col min="5639" max="5639" width="2.625" style="209" customWidth="1"/>
    <col min="5640" max="5640" width="6.625" style="209" customWidth="1"/>
    <col min="5641" max="5641" width="3.125" style="209" customWidth="1"/>
    <col min="5642" max="5650" width="9" style="209" customWidth="1"/>
    <col min="5651" max="5651" width="3.875" style="209" customWidth="1"/>
    <col min="5652" max="5888" width="9" style="209"/>
    <col min="5889" max="5889" width="2.625" style="209" customWidth="1"/>
    <col min="5890" max="5890" width="8.25" style="209" customWidth="1"/>
    <col min="5891" max="5891" width="3.125" style="209" customWidth="1"/>
    <col min="5892" max="5894" width="9" style="209" customWidth="1"/>
    <col min="5895" max="5895" width="2.625" style="209" customWidth="1"/>
    <col min="5896" max="5896" width="6.625" style="209" customWidth="1"/>
    <col min="5897" max="5897" width="3.125" style="209" customWidth="1"/>
    <col min="5898" max="5906" width="9" style="209" customWidth="1"/>
    <col min="5907" max="5907" width="3.875" style="209" customWidth="1"/>
    <col min="5908" max="6144" width="9" style="209"/>
    <col min="6145" max="6145" width="2.625" style="209" customWidth="1"/>
    <col min="6146" max="6146" width="8.25" style="209" customWidth="1"/>
    <col min="6147" max="6147" width="3.125" style="209" customWidth="1"/>
    <col min="6148" max="6150" width="9" style="209" customWidth="1"/>
    <col min="6151" max="6151" width="2.625" style="209" customWidth="1"/>
    <col min="6152" max="6152" width="6.625" style="209" customWidth="1"/>
    <col min="6153" max="6153" width="3.125" style="209" customWidth="1"/>
    <col min="6154" max="6162" width="9" style="209" customWidth="1"/>
    <col min="6163" max="6163" width="3.875" style="209" customWidth="1"/>
    <col min="6164" max="6400" width="9" style="209"/>
    <col min="6401" max="6401" width="2.625" style="209" customWidth="1"/>
    <col min="6402" max="6402" width="8.25" style="209" customWidth="1"/>
    <col min="6403" max="6403" width="3.125" style="209" customWidth="1"/>
    <col min="6404" max="6406" width="9" style="209" customWidth="1"/>
    <col min="6407" max="6407" width="2.625" style="209" customWidth="1"/>
    <col min="6408" max="6408" width="6.625" style="209" customWidth="1"/>
    <col min="6409" max="6409" width="3.125" style="209" customWidth="1"/>
    <col min="6410" max="6418" width="9" style="209" customWidth="1"/>
    <col min="6419" max="6419" width="3.875" style="209" customWidth="1"/>
    <col min="6420" max="6656" width="9" style="209"/>
    <col min="6657" max="6657" width="2.625" style="209" customWidth="1"/>
    <col min="6658" max="6658" width="8.25" style="209" customWidth="1"/>
    <col min="6659" max="6659" width="3.125" style="209" customWidth="1"/>
    <col min="6660" max="6662" width="9" style="209" customWidth="1"/>
    <col min="6663" max="6663" width="2.625" style="209" customWidth="1"/>
    <col min="6664" max="6664" width="6.625" style="209" customWidth="1"/>
    <col min="6665" max="6665" width="3.125" style="209" customWidth="1"/>
    <col min="6666" max="6674" width="9" style="209" customWidth="1"/>
    <col min="6675" max="6675" width="3.875" style="209" customWidth="1"/>
    <col min="6676" max="6912" width="9" style="209"/>
    <col min="6913" max="6913" width="2.625" style="209" customWidth="1"/>
    <col min="6914" max="6914" width="8.25" style="209" customWidth="1"/>
    <col min="6915" max="6915" width="3.125" style="209" customWidth="1"/>
    <col min="6916" max="6918" width="9" style="209" customWidth="1"/>
    <col min="6919" max="6919" width="2.625" style="209" customWidth="1"/>
    <col min="6920" max="6920" width="6.625" style="209" customWidth="1"/>
    <col min="6921" max="6921" width="3.125" style="209" customWidth="1"/>
    <col min="6922" max="6930" width="9" style="209" customWidth="1"/>
    <col min="6931" max="6931" width="3.875" style="209" customWidth="1"/>
    <col min="6932" max="7168" width="9" style="209"/>
    <col min="7169" max="7169" width="2.625" style="209" customWidth="1"/>
    <col min="7170" max="7170" width="8.25" style="209" customWidth="1"/>
    <col min="7171" max="7171" width="3.125" style="209" customWidth="1"/>
    <col min="7172" max="7174" width="9" style="209" customWidth="1"/>
    <col min="7175" max="7175" width="2.625" style="209" customWidth="1"/>
    <col min="7176" max="7176" width="6.625" style="209" customWidth="1"/>
    <col min="7177" max="7177" width="3.125" style="209" customWidth="1"/>
    <col min="7178" max="7186" width="9" style="209" customWidth="1"/>
    <col min="7187" max="7187" width="3.875" style="209" customWidth="1"/>
    <col min="7188" max="7424" width="9" style="209"/>
    <col min="7425" max="7425" width="2.625" style="209" customWidth="1"/>
    <col min="7426" max="7426" width="8.25" style="209" customWidth="1"/>
    <col min="7427" max="7427" width="3.125" style="209" customWidth="1"/>
    <col min="7428" max="7430" width="9" style="209" customWidth="1"/>
    <col min="7431" max="7431" width="2.625" style="209" customWidth="1"/>
    <col min="7432" max="7432" width="6.625" style="209" customWidth="1"/>
    <col min="7433" max="7433" width="3.125" style="209" customWidth="1"/>
    <col min="7434" max="7442" width="9" style="209" customWidth="1"/>
    <col min="7443" max="7443" width="3.875" style="209" customWidth="1"/>
    <col min="7444" max="7680" width="9" style="209"/>
    <col min="7681" max="7681" width="2.625" style="209" customWidth="1"/>
    <col min="7682" max="7682" width="8.25" style="209" customWidth="1"/>
    <col min="7683" max="7683" width="3.125" style="209" customWidth="1"/>
    <col min="7684" max="7686" width="9" style="209" customWidth="1"/>
    <col min="7687" max="7687" width="2.625" style="209" customWidth="1"/>
    <col min="7688" max="7688" width="6.625" style="209" customWidth="1"/>
    <col min="7689" max="7689" width="3.125" style="209" customWidth="1"/>
    <col min="7690" max="7698" width="9" style="209" customWidth="1"/>
    <col min="7699" max="7699" width="3.875" style="209" customWidth="1"/>
    <col min="7700" max="7936" width="9" style="209"/>
    <col min="7937" max="7937" width="2.625" style="209" customWidth="1"/>
    <col min="7938" max="7938" width="8.25" style="209" customWidth="1"/>
    <col min="7939" max="7939" width="3.125" style="209" customWidth="1"/>
    <col min="7940" max="7942" width="9" style="209" customWidth="1"/>
    <col min="7943" max="7943" width="2.625" style="209" customWidth="1"/>
    <col min="7944" max="7944" width="6.625" style="209" customWidth="1"/>
    <col min="7945" max="7945" width="3.125" style="209" customWidth="1"/>
    <col min="7946" max="7954" width="9" style="209" customWidth="1"/>
    <col min="7955" max="7955" width="3.875" style="209" customWidth="1"/>
    <col min="7956" max="8192" width="9" style="209"/>
    <col min="8193" max="8193" width="2.625" style="209" customWidth="1"/>
    <col min="8194" max="8194" width="8.25" style="209" customWidth="1"/>
    <col min="8195" max="8195" width="3.125" style="209" customWidth="1"/>
    <col min="8196" max="8198" width="9" style="209" customWidth="1"/>
    <col min="8199" max="8199" width="2.625" style="209" customWidth="1"/>
    <col min="8200" max="8200" width="6.625" style="209" customWidth="1"/>
    <col min="8201" max="8201" width="3.125" style="209" customWidth="1"/>
    <col min="8202" max="8210" width="9" style="209" customWidth="1"/>
    <col min="8211" max="8211" width="3.875" style="209" customWidth="1"/>
    <col min="8212" max="8448" width="9" style="209"/>
    <col min="8449" max="8449" width="2.625" style="209" customWidth="1"/>
    <col min="8450" max="8450" width="8.25" style="209" customWidth="1"/>
    <col min="8451" max="8451" width="3.125" style="209" customWidth="1"/>
    <col min="8452" max="8454" width="9" style="209" customWidth="1"/>
    <col min="8455" max="8455" width="2.625" style="209" customWidth="1"/>
    <col min="8456" max="8456" width="6.625" style="209" customWidth="1"/>
    <col min="8457" max="8457" width="3.125" style="209" customWidth="1"/>
    <col min="8458" max="8466" width="9" style="209" customWidth="1"/>
    <col min="8467" max="8467" width="3.875" style="209" customWidth="1"/>
    <col min="8468" max="8704" width="9" style="209"/>
    <col min="8705" max="8705" width="2.625" style="209" customWidth="1"/>
    <col min="8706" max="8706" width="8.25" style="209" customWidth="1"/>
    <col min="8707" max="8707" width="3.125" style="209" customWidth="1"/>
    <col min="8708" max="8710" width="9" style="209" customWidth="1"/>
    <col min="8711" max="8711" width="2.625" style="209" customWidth="1"/>
    <col min="8712" max="8712" width="6.625" style="209" customWidth="1"/>
    <col min="8713" max="8713" width="3.125" style="209" customWidth="1"/>
    <col min="8714" max="8722" width="9" style="209" customWidth="1"/>
    <col min="8723" max="8723" width="3.875" style="209" customWidth="1"/>
    <col min="8724" max="8960" width="9" style="209"/>
    <col min="8961" max="8961" width="2.625" style="209" customWidth="1"/>
    <col min="8962" max="8962" width="8.25" style="209" customWidth="1"/>
    <col min="8963" max="8963" width="3.125" style="209" customWidth="1"/>
    <col min="8964" max="8966" width="9" style="209" customWidth="1"/>
    <col min="8967" max="8967" width="2.625" style="209" customWidth="1"/>
    <col min="8968" max="8968" width="6.625" style="209" customWidth="1"/>
    <col min="8969" max="8969" width="3.125" style="209" customWidth="1"/>
    <col min="8970" max="8978" width="9" style="209" customWidth="1"/>
    <col min="8979" max="8979" width="3.875" style="209" customWidth="1"/>
    <col min="8980" max="9216" width="9" style="209"/>
    <col min="9217" max="9217" width="2.625" style="209" customWidth="1"/>
    <col min="9218" max="9218" width="8.25" style="209" customWidth="1"/>
    <col min="9219" max="9219" width="3.125" style="209" customWidth="1"/>
    <col min="9220" max="9222" width="9" style="209" customWidth="1"/>
    <col min="9223" max="9223" width="2.625" style="209" customWidth="1"/>
    <col min="9224" max="9224" width="6.625" style="209" customWidth="1"/>
    <col min="9225" max="9225" width="3.125" style="209" customWidth="1"/>
    <col min="9226" max="9234" width="9" style="209" customWidth="1"/>
    <col min="9235" max="9235" width="3.875" style="209" customWidth="1"/>
    <col min="9236" max="9472" width="9" style="209"/>
    <col min="9473" max="9473" width="2.625" style="209" customWidth="1"/>
    <col min="9474" max="9474" width="8.25" style="209" customWidth="1"/>
    <col min="9475" max="9475" width="3.125" style="209" customWidth="1"/>
    <col min="9476" max="9478" width="9" style="209" customWidth="1"/>
    <col min="9479" max="9479" width="2.625" style="209" customWidth="1"/>
    <col min="9480" max="9480" width="6.625" style="209" customWidth="1"/>
    <col min="9481" max="9481" width="3.125" style="209" customWidth="1"/>
    <col min="9482" max="9490" width="9" style="209" customWidth="1"/>
    <col min="9491" max="9491" width="3.875" style="209" customWidth="1"/>
    <col min="9492" max="9728" width="9" style="209"/>
    <col min="9729" max="9729" width="2.625" style="209" customWidth="1"/>
    <col min="9730" max="9730" width="8.25" style="209" customWidth="1"/>
    <col min="9731" max="9731" width="3.125" style="209" customWidth="1"/>
    <col min="9732" max="9734" width="9" style="209" customWidth="1"/>
    <col min="9735" max="9735" width="2.625" style="209" customWidth="1"/>
    <col min="9736" max="9736" width="6.625" style="209" customWidth="1"/>
    <col min="9737" max="9737" width="3.125" style="209" customWidth="1"/>
    <col min="9738" max="9746" width="9" style="209" customWidth="1"/>
    <col min="9747" max="9747" width="3.875" style="209" customWidth="1"/>
    <col min="9748" max="9984" width="9" style="209"/>
    <col min="9985" max="9985" width="2.625" style="209" customWidth="1"/>
    <col min="9986" max="9986" width="8.25" style="209" customWidth="1"/>
    <col min="9987" max="9987" width="3.125" style="209" customWidth="1"/>
    <col min="9988" max="9990" width="9" style="209" customWidth="1"/>
    <col min="9991" max="9991" width="2.625" style="209" customWidth="1"/>
    <col min="9992" max="9992" width="6.625" style="209" customWidth="1"/>
    <col min="9993" max="9993" width="3.125" style="209" customWidth="1"/>
    <col min="9994" max="10002" width="9" style="209" customWidth="1"/>
    <col min="10003" max="10003" width="3.875" style="209" customWidth="1"/>
    <col min="10004" max="10240" width="9" style="209"/>
    <col min="10241" max="10241" width="2.625" style="209" customWidth="1"/>
    <col min="10242" max="10242" width="8.25" style="209" customWidth="1"/>
    <col min="10243" max="10243" width="3.125" style="209" customWidth="1"/>
    <col min="10244" max="10246" width="9" style="209" customWidth="1"/>
    <col min="10247" max="10247" width="2.625" style="209" customWidth="1"/>
    <col min="10248" max="10248" width="6.625" style="209" customWidth="1"/>
    <col min="10249" max="10249" width="3.125" style="209" customWidth="1"/>
    <col min="10250" max="10258" width="9" style="209" customWidth="1"/>
    <col min="10259" max="10259" width="3.875" style="209" customWidth="1"/>
    <col min="10260" max="10496" width="9" style="209"/>
    <col min="10497" max="10497" width="2.625" style="209" customWidth="1"/>
    <col min="10498" max="10498" width="8.25" style="209" customWidth="1"/>
    <col min="10499" max="10499" width="3.125" style="209" customWidth="1"/>
    <col min="10500" max="10502" width="9" style="209" customWidth="1"/>
    <col min="10503" max="10503" width="2.625" style="209" customWidth="1"/>
    <col min="10504" max="10504" width="6.625" style="209" customWidth="1"/>
    <col min="10505" max="10505" width="3.125" style="209" customWidth="1"/>
    <col min="10506" max="10514" width="9" style="209" customWidth="1"/>
    <col min="10515" max="10515" width="3.875" style="209" customWidth="1"/>
    <col min="10516" max="10752" width="9" style="209"/>
    <col min="10753" max="10753" width="2.625" style="209" customWidth="1"/>
    <col min="10754" max="10754" width="8.25" style="209" customWidth="1"/>
    <col min="10755" max="10755" width="3.125" style="209" customWidth="1"/>
    <col min="10756" max="10758" width="9" style="209" customWidth="1"/>
    <col min="10759" max="10759" width="2.625" style="209" customWidth="1"/>
    <col min="10760" max="10760" width="6.625" style="209" customWidth="1"/>
    <col min="10761" max="10761" width="3.125" style="209" customWidth="1"/>
    <col min="10762" max="10770" width="9" style="209" customWidth="1"/>
    <col min="10771" max="10771" width="3.875" style="209" customWidth="1"/>
    <col min="10772" max="11008" width="9" style="209"/>
    <col min="11009" max="11009" width="2.625" style="209" customWidth="1"/>
    <col min="11010" max="11010" width="8.25" style="209" customWidth="1"/>
    <col min="11011" max="11011" width="3.125" style="209" customWidth="1"/>
    <col min="11012" max="11014" width="9" style="209" customWidth="1"/>
    <col min="11015" max="11015" width="2.625" style="209" customWidth="1"/>
    <col min="11016" max="11016" width="6.625" style="209" customWidth="1"/>
    <col min="11017" max="11017" width="3.125" style="209" customWidth="1"/>
    <col min="11018" max="11026" width="9" style="209" customWidth="1"/>
    <col min="11027" max="11027" width="3.875" style="209" customWidth="1"/>
    <col min="11028" max="11264" width="9" style="209"/>
    <col min="11265" max="11265" width="2.625" style="209" customWidth="1"/>
    <col min="11266" max="11266" width="8.25" style="209" customWidth="1"/>
    <col min="11267" max="11267" width="3.125" style="209" customWidth="1"/>
    <col min="11268" max="11270" width="9" style="209" customWidth="1"/>
    <col min="11271" max="11271" width="2.625" style="209" customWidth="1"/>
    <col min="11272" max="11272" width="6.625" style="209" customWidth="1"/>
    <col min="11273" max="11273" width="3.125" style="209" customWidth="1"/>
    <col min="11274" max="11282" width="9" style="209" customWidth="1"/>
    <col min="11283" max="11283" width="3.875" style="209" customWidth="1"/>
    <col min="11284" max="11520" width="9" style="209"/>
    <col min="11521" max="11521" width="2.625" style="209" customWidth="1"/>
    <col min="11522" max="11522" width="8.25" style="209" customWidth="1"/>
    <col min="11523" max="11523" width="3.125" style="209" customWidth="1"/>
    <col min="11524" max="11526" width="9" style="209" customWidth="1"/>
    <col min="11527" max="11527" width="2.625" style="209" customWidth="1"/>
    <col min="11528" max="11528" width="6.625" style="209" customWidth="1"/>
    <col min="11529" max="11529" width="3.125" style="209" customWidth="1"/>
    <col min="11530" max="11538" width="9" style="209" customWidth="1"/>
    <col min="11539" max="11539" width="3.875" style="209" customWidth="1"/>
    <col min="11540" max="11776" width="9" style="209"/>
    <col min="11777" max="11777" width="2.625" style="209" customWidth="1"/>
    <col min="11778" max="11778" width="8.25" style="209" customWidth="1"/>
    <col min="11779" max="11779" width="3.125" style="209" customWidth="1"/>
    <col min="11780" max="11782" width="9" style="209" customWidth="1"/>
    <col min="11783" max="11783" width="2.625" style="209" customWidth="1"/>
    <col min="11784" max="11784" width="6.625" style="209" customWidth="1"/>
    <col min="11785" max="11785" width="3.125" style="209" customWidth="1"/>
    <col min="11786" max="11794" width="9" style="209" customWidth="1"/>
    <col min="11795" max="11795" width="3.875" style="209" customWidth="1"/>
    <col min="11796" max="12032" width="9" style="209"/>
    <col min="12033" max="12033" width="2.625" style="209" customWidth="1"/>
    <col min="12034" max="12034" width="8.25" style="209" customWidth="1"/>
    <col min="12035" max="12035" width="3.125" style="209" customWidth="1"/>
    <col min="12036" max="12038" width="9" style="209" customWidth="1"/>
    <col min="12039" max="12039" width="2.625" style="209" customWidth="1"/>
    <col min="12040" max="12040" width="6.625" style="209" customWidth="1"/>
    <col min="12041" max="12041" width="3.125" style="209" customWidth="1"/>
    <col min="12042" max="12050" width="9" style="209" customWidth="1"/>
    <col min="12051" max="12051" width="3.875" style="209" customWidth="1"/>
    <col min="12052" max="12288" width="9" style="209"/>
    <col min="12289" max="12289" width="2.625" style="209" customWidth="1"/>
    <col min="12290" max="12290" width="8.25" style="209" customWidth="1"/>
    <col min="12291" max="12291" width="3.125" style="209" customWidth="1"/>
    <col min="12292" max="12294" width="9" style="209" customWidth="1"/>
    <col min="12295" max="12295" width="2.625" style="209" customWidth="1"/>
    <col min="12296" max="12296" width="6.625" style="209" customWidth="1"/>
    <col min="12297" max="12297" width="3.125" style="209" customWidth="1"/>
    <col min="12298" max="12306" width="9" style="209" customWidth="1"/>
    <col min="12307" max="12307" width="3.875" style="209" customWidth="1"/>
    <col min="12308" max="12544" width="9" style="209"/>
    <col min="12545" max="12545" width="2.625" style="209" customWidth="1"/>
    <col min="12546" max="12546" width="8.25" style="209" customWidth="1"/>
    <col min="12547" max="12547" width="3.125" style="209" customWidth="1"/>
    <col min="12548" max="12550" width="9" style="209" customWidth="1"/>
    <col min="12551" max="12551" width="2.625" style="209" customWidth="1"/>
    <col min="12552" max="12552" width="6.625" style="209" customWidth="1"/>
    <col min="12553" max="12553" width="3.125" style="209" customWidth="1"/>
    <col min="12554" max="12562" width="9" style="209" customWidth="1"/>
    <col min="12563" max="12563" width="3.875" style="209" customWidth="1"/>
    <col min="12564" max="12800" width="9" style="209"/>
    <col min="12801" max="12801" width="2.625" style="209" customWidth="1"/>
    <col min="12802" max="12802" width="8.25" style="209" customWidth="1"/>
    <col min="12803" max="12803" width="3.125" style="209" customWidth="1"/>
    <col min="12804" max="12806" width="9" style="209" customWidth="1"/>
    <col min="12807" max="12807" width="2.625" style="209" customWidth="1"/>
    <col min="12808" max="12808" width="6.625" style="209" customWidth="1"/>
    <col min="12809" max="12809" width="3.125" style="209" customWidth="1"/>
    <col min="12810" max="12818" width="9" style="209" customWidth="1"/>
    <col min="12819" max="12819" width="3.875" style="209" customWidth="1"/>
    <col min="12820" max="13056" width="9" style="209"/>
    <col min="13057" max="13057" width="2.625" style="209" customWidth="1"/>
    <col min="13058" max="13058" width="8.25" style="209" customWidth="1"/>
    <col min="13059" max="13059" width="3.125" style="209" customWidth="1"/>
    <col min="13060" max="13062" width="9" style="209" customWidth="1"/>
    <col min="13063" max="13063" width="2.625" style="209" customWidth="1"/>
    <col min="13064" max="13064" width="6.625" style="209" customWidth="1"/>
    <col min="13065" max="13065" width="3.125" style="209" customWidth="1"/>
    <col min="13066" max="13074" width="9" style="209" customWidth="1"/>
    <col min="13075" max="13075" width="3.875" style="209" customWidth="1"/>
    <col min="13076" max="13312" width="9" style="209"/>
    <col min="13313" max="13313" width="2.625" style="209" customWidth="1"/>
    <col min="13314" max="13314" width="8.25" style="209" customWidth="1"/>
    <col min="13315" max="13315" width="3.125" style="209" customWidth="1"/>
    <col min="13316" max="13318" width="9" style="209" customWidth="1"/>
    <col min="13319" max="13319" width="2.625" style="209" customWidth="1"/>
    <col min="13320" max="13320" width="6.625" style="209" customWidth="1"/>
    <col min="13321" max="13321" width="3.125" style="209" customWidth="1"/>
    <col min="13322" max="13330" width="9" style="209" customWidth="1"/>
    <col min="13331" max="13331" width="3.875" style="209" customWidth="1"/>
    <col min="13332" max="13568" width="9" style="209"/>
    <col min="13569" max="13569" width="2.625" style="209" customWidth="1"/>
    <col min="13570" max="13570" width="8.25" style="209" customWidth="1"/>
    <col min="13571" max="13571" width="3.125" style="209" customWidth="1"/>
    <col min="13572" max="13574" width="9" style="209" customWidth="1"/>
    <col min="13575" max="13575" width="2.625" style="209" customWidth="1"/>
    <col min="13576" max="13576" width="6.625" style="209" customWidth="1"/>
    <col min="13577" max="13577" width="3.125" style="209" customWidth="1"/>
    <col min="13578" max="13586" width="9" style="209" customWidth="1"/>
    <col min="13587" max="13587" width="3.875" style="209" customWidth="1"/>
    <col min="13588" max="13824" width="9" style="209"/>
    <col min="13825" max="13825" width="2.625" style="209" customWidth="1"/>
    <col min="13826" max="13826" width="8.25" style="209" customWidth="1"/>
    <col min="13827" max="13827" width="3.125" style="209" customWidth="1"/>
    <col min="13828" max="13830" width="9" style="209" customWidth="1"/>
    <col min="13831" max="13831" width="2.625" style="209" customWidth="1"/>
    <col min="13832" max="13832" width="6.625" style="209" customWidth="1"/>
    <col min="13833" max="13833" width="3.125" style="209" customWidth="1"/>
    <col min="13834" max="13842" width="9" style="209" customWidth="1"/>
    <col min="13843" max="13843" width="3.875" style="209" customWidth="1"/>
    <col min="13844" max="14080" width="9" style="209"/>
    <col min="14081" max="14081" width="2.625" style="209" customWidth="1"/>
    <col min="14082" max="14082" width="8.25" style="209" customWidth="1"/>
    <col min="14083" max="14083" width="3.125" style="209" customWidth="1"/>
    <col min="14084" max="14086" width="9" style="209" customWidth="1"/>
    <col min="14087" max="14087" width="2.625" style="209" customWidth="1"/>
    <col min="14088" max="14088" width="6.625" style="209" customWidth="1"/>
    <col min="14089" max="14089" width="3.125" style="209" customWidth="1"/>
    <col min="14090" max="14098" width="9" style="209" customWidth="1"/>
    <col min="14099" max="14099" width="3.875" style="209" customWidth="1"/>
    <col min="14100" max="14336" width="9" style="209"/>
    <col min="14337" max="14337" width="2.625" style="209" customWidth="1"/>
    <col min="14338" max="14338" width="8.25" style="209" customWidth="1"/>
    <col min="14339" max="14339" width="3.125" style="209" customWidth="1"/>
    <col min="14340" max="14342" width="9" style="209" customWidth="1"/>
    <col min="14343" max="14343" width="2.625" style="209" customWidth="1"/>
    <col min="14344" max="14344" width="6.625" style="209" customWidth="1"/>
    <col min="14345" max="14345" width="3.125" style="209" customWidth="1"/>
    <col min="14346" max="14354" width="9" style="209" customWidth="1"/>
    <col min="14355" max="14355" width="3.875" style="209" customWidth="1"/>
    <col min="14356" max="14592" width="9" style="209"/>
    <col min="14593" max="14593" width="2.625" style="209" customWidth="1"/>
    <col min="14594" max="14594" width="8.25" style="209" customWidth="1"/>
    <col min="14595" max="14595" width="3.125" style="209" customWidth="1"/>
    <col min="14596" max="14598" width="9" style="209" customWidth="1"/>
    <col min="14599" max="14599" width="2.625" style="209" customWidth="1"/>
    <col min="14600" max="14600" width="6.625" style="209" customWidth="1"/>
    <col min="14601" max="14601" width="3.125" style="209" customWidth="1"/>
    <col min="14602" max="14610" width="9" style="209" customWidth="1"/>
    <col min="14611" max="14611" width="3.875" style="209" customWidth="1"/>
    <col min="14612" max="14848" width="9" style="209"/>
    <col min="14849" max="14849" width="2.625" style="209" customWidth="1"/>
    <col min="14850" max="14850" width="8.25" style="209" customWidth="1"/>
    <col min="14851" max="14851" width="3.125" style="209" customWidth="1"/>
    <col min="14852" max="14854" width="9" style="209" customWidth="1"/>
    <col min="14855" max="14855" width="2.625" style="209" customWidth="1"/>
    <col min="14856" max="14856" width="6.625" style="209" customWidth="1"/>
    <col min="14857" max="14857" width="3.125" style="209" customWidth="1"/>
    <col min="14858" max="14866" width="9" style="209" customWidth="1"/>
    <col min="14867" max="14867" width="3.875" style="209" customWidth="1"/>
    <col min="14868" max="15104" width="9" style="209"/>
    <col min="15105" max="15105" width="2.625" style="209" customWidth="1"/>
    <col min="15106" max="15106" width="8.25" style="209" customWidth="1"/>
    <col min="15107" max="15107" width="3.125" style="209" customWidth="1"/>
    <col min="15108" max="15110" width="9" style="209" customWidth="1"/>
    <col min="15111" max="15111" width="2.625" style="209" customWidth="1"/>
    <col min="15112" max="15112" width="6.625" style="209" customWidth="1"/>
    <col min="15113" max="15113" width="3.125" style="209" customWidth="1"/>
    <col min="15114" max="15122" width="9" style="209" customWidth="1"/>
    <col min="15123" max="15123" width="3.875" style="209" customWidth="1"/>
    <col min="15124" max="15360" width="9" style="209"/>
    <col min="15361" max="15361" width="2.625" style="209" customWidth="1"/>
    <col min="15362" max="15362" width="8.25" style="209" customWidth="1"/>
    <col min="15363" max="15363" width="3.125" style="209" customWidth="1"/>
    <col min="15364" max="15366" width="9" style="209" customWidth="1"/>
    <col min="15367" max="15367" width="2.625" style="209" customWidth="1"/>
    <col min="15368" max="15368" width="6.625" style="209" customWidth="1"/>
    <col min="15369" max="15369" width="3.125" style="209" customWidth="1"/>
    <col min="15370" max="15378" width="9" style="209" customWidth="1"/>
    <col min="15379" max="15379" width="3.875" style="209" customWidth="1"/>
    <col min="15380" max="15616" width="9" style="209"/>
    <col min="15617" max="15617" width="2.625" style="209" customWidth="1"/>
    <col min="15618" max="15618" width="8.25" style="209" customWidth="1"/>
    <col min="15619" max="15619" width="3.125" style="209" customWidth="1"/>
    <col min="15620" max="15622" width="9" style="209" customWidth="1"/>
    <col min="15623" max="15623" width="2.625" style="209" customWidth="1"/>
    <col min="15624" max="15624" width="6.625" style="209" customWidth="1"/>
    <col min="15625" max="15625" width="3.125" style="209" customWidth="1"/>
    <col min="15626" max="15634" width="9" style="209" customWidth="1"/>
    <col min="15635" max="15635" width="3.875" style="209" customWidth="1"/>
    <col min="15636" max="15872" width="9" style="209"/>
    <col min="15873" max="15873" width="2.625" style="209" customWidth="1"/>
    <col min="15874" max="15874" width="8.25" style="209" customWidth="1"/>
    <col min="15875" max="15875" width="3.125" style="209" customWidth="1"/>
    <col min="15876" max="15878" width="9" style="209" customWidth="1"/>
    <col min="15879" max="15879" width="2.625" style="209" customWidth="1"/>
    <col min="15880" max="15880" width="6.625" style="209" customWidth="1"/>
    <col min="15881" max="15881" width="3.125" style="209" customWidth="1"/>
    <col min="15882" max="15890" width="9" style="209" customWidth="1"/>
    <col min="15891" max="15891" width="3.875" style="209" customWidth="1"/>
    <col min="15892" max="16128" width="9" style="209"/>
    <col min="16129" max="16129" width="2.625" style="209" customWidth="1"/>
    <col min="16130" max="16130" width="8.25" style="209" customWidth="1"/>
    <col min="16131" max="16131" width="3.125" style="209" customWidth="1"/>
    <col min="16132" max="16134" width="9" style="209" customWidth="1"/>
    <col min="16135" max="16135" width="2.625" style="209" customWidth="1"/>
    <col min="16136" max="16136" width="6.625" style="209" customWidth="1"/>
    <col min="16137" max="16137" width="3.125" style="209" customWidth="1"/>
    <col min="16138" max="16146" width="9" style="209" customWidth="1"/>
    <col min="16147" max="16147" width="3.875" style="209" customWidth="1"/>
    <col min="16148" max="16384" width="9" style="209"/>
  </cols>
  <sheetData>
    <row r="1" spans="1:23" ht="12.75" customHeight="1">
      <c r="A1" s="208" t="s">
        <v>3831</v>
      </c>
      <c r="B1" s="208"/>
      <c r="C1" s="208"/>
      <c r="D1" s="208"/>
      <c r="E1" s="208"/>
      <c r="F1" s="208"/>
      <c r="O1" s="210"/>
    </row>
    <row r="2" spans="1:23" ht="10.5" customHeight="1">
      <c r="A2" s="211"/>
      <c r="B2" s="212" t="s">
        <v>3832</v>
      </c>
      <c r="C2" s="211"/>
      <c r="D2" s="213"/>
      <c r="E2" s="214" t="s">
        <v>3833</v>
      </c>
      <c r="F2" s="215"/>
      <c r="G2" s="216"/>
      <c r="H2" s="212" t="s">
        <v>3834</v>
      </c>
      <c r="I2" s="217"/>
      <c r="J2" s="211"/>
      <c r="K2" s="214" t="s">
        <v>3833</v>
      </c>
      <c r="L2" s="211"/>
      <c r="O2" s="210"/>
      <c r="U2" s="218"/>
    </row>
    <row r="3" spans="1:23" ht="11.25" customHeight="1">
      <c r="A3" s="219"/>
      <c r="B3" s="220" t="s">
        <v>3835</v>
      </c>
      <c r="C3" s="219"/>
      <c r="D3" s="221" t="s">
        <v>3836</v>
      </c>
      <c r="E3" s="221" t="s">
        <v>3837</v>
      </c>
      <c r="F3" s="221" t="s">
        <v>3838</v>
      </c>
      <c r="G3" s="222"/>
      <c r="H3" s="220" t="s">
        <v>3835</v>
      </c>
      <c r="I3" s="223"/>
      <c r="J3" s="221" t="s">
        <v>3836</v>
      </c>
      <c r="K3" s="221" t="s">
        <v>3837</v>
      </c>
      <c r="L3" s="224" t="s">
        <v>3838</v>
      </c>
      <c r="O3" s="218"/>
      <c r="P3" s="218"/>
      <c r="Q3" s="218"/>
      <c r="R3" s="218"/>
    </row>
    <row r="4" spans="1:23" ht="11.25" customHeight="1">
      <c r="B4" s="225" t="s">
        <v>3839</v>
      </c>
      <c r="D4" s="226">
        <f t="shared" ref="D4:D67" si="0">SUM(E4:F4)</f>
        <v>332931</v>
      </c>
      <c r="E4" s="227">
        <f>E5+E11+E17+E23+E29+E35+E41+E47+E53+E59+E65+K5+K11+K17+K23+K29+K35+K41+K47+K53+K59+K61</f>
        <v>163525</v>
      </c>
      <c r="F4" s="228">
        <f>F5+F11+F17+F23+F29+F35+F41+F47+F53+F59+F65+L5+L11+L17+L23+L29+L35+L41+L47+L53+L59+L61</f>
        <v>169406</v>
      </c>
      <c r="G4" s="216"/>
      <c r="H4" s="211"/>
      <c r="I4" s="217"/>
      <c r="J4" s="229"/>
      <c r="K4" s="230"/>
      <c r="L4" s="230"/>
      <c r="O4" s="218"/>
      <c r="P4" s="218"/>
      <c r="Q4" s="218"/>
      <c r="R4" s="218"/>
    </row>
    <row r="5" spans="1:23" ht="11.25" customHeight="1">
      <c r="B5" s="231" t="s">
        <v>3840</v>
      </c>
      <c r="C5" s="232" t="s">
        <v>3841</v>
      </c>
      <c r="D5" s="233">
        <f t="shared" si="0"/>
        <v>11351</v>
      </c>
      <c r="E5" s="234">
        <f>SUM(E6:E10)</f>
        <v>5801</v>
      </c>
      <c r="F5" s="235">
        <f>SUM(F6:F10)</f>
        <v>5550</v>
      </c>
      <c r="G5" s="236"/>
      <c r="H5" s="231" t="s">
        <v>3842</v>
      </c>
      <c r="I5" s="237" t="s">
        <v>3841</v>
      </c>
      <c r="J5" s="233">
        <f t="shared" ref="J5:J59" si="1">SUM(K5:L5)</f>
        <v>21832</v>
      </c>
      <c r="K5" s="234">
        <f>SUM(K6:K10)</f>
        <v>10999</v>
      </c>
      <c r="L5" s="234">
        <f>SUM(L6:L10)</f>
        <v>10833</v>
      </c>
      <c r="O5" s="218"/>
      <c r="P5" s="218"/>
      <c r="Q5" s="218"/>
      <c r="R5" s="218"/>
    </row>
    <row r="6" spans="1:23" ht="11.25" customHeight="1">
      <c r="B6" s="231">
        <v>0</v>
      </c>
      <c r="C6" s="232"/>
      <c r="D6" s="233">
        <f t="shared" si="0"/>
        <v>2067</v>
      </c>
      <c r="E6" s="238">
        <v>1062</v>
      </c>
      <c r="F6" s="239">
        <v>1005</v>
      </c>
      <c r="G6" s="236"/>
      <c r="H6" s="231">
        <v>55</v>
      </c>
      <c r="I6" s="237"/>
      <c r="J6" s="233">
        <f t="shared" si="1"/>
        <v>4445</v>
      </c>
      <c r="K6" s="238">
        <v>2244</v>
      </c>
      <c r="L6" s="238">
        <v>2201</v>
      </c>
      <c r="O6" s="218"/>
      <c r="P6" s="218"/>
      <c r="Q6" s="218"/>
      <c r="R6" s="218"/>
    </row>
    <row r="7" spans="1:23" ht="11.25" customHeight="1">
      <c r="B7" s="231">
        <v>1</v>
      </c>
      <c r="C7" s="232"/>
      <c r="D7" s="233">
        <f t="shared" si="0"/>
        <v>2099</v>
      </c>
      <c r="E7" s="238">
        <v>1020</v>
      </c>
      <c r="F7" s="239">
        <v>1079</v>
      </c>
      <c r="G7" s="236"/>
      <c r="H7" s="231">
        <v>56</v>
      </c>
      <c r="I7" s="237"/>
      <c r="J7" s="233">
        <f t="shared" si="1"/>
        <v>4301</v>
      </c>
      <c r="K7" s="238">
        <v>2158</v>
      </c>
      <c r="L7" s="238">
        <v>2143</v>
      </c>
      <c r="O7" s="218"/>
      <c r="P7" s="218"/>
      <c r="Q7" s="218"/>
      <c r="R7" s="218"/>
    </row>
    <row r="8" spans="1:23" ht="11.25" customHeight="1">
      <c r="B8" s="231">
        <v>2</v>
      </c>
      <c r="C8" s="232"/>
      <c r="D8" s="233">
        <f t="shared" si="0"/>
        <v>2302</v>
      </c>
      <c r="E8" s="238">
        <v>1191</v>
      </c>
      <c r="F8" s="239">
        <v>1111</v>
      </c>
      <c r="G8" s="236"/>
      <c r="H8" s="231">
        <v>57</v>
      </c>
      <c r="I8" s="237"/>
      <c r="J8" s="233">
        <f t="shared" si="1"/>
        <v>4308</v>
      </c>
      <c r="K8" s="238">
        <v>2167</v>
      </c>
      <c r="L8" s="238">
        <v>2141</v>
      </c>
      <c r="O8" s="218"/>
      <c r="P8" s="218"/>
      <c r="Q8" s="218"/>
      <c r="R8" s="218"/>
    </row>
    <row r="9" spans="1:23" ht="11.25" customHeight="1">
      <c r="B9" s="231">
        <v>3</v>
      </c>
      <c r="C9" s="232"/>
      <c r="D9" s="233">
        <f t="shared" si="0"/>
        <v>2390</v>
      </c>
      <c r="E9" s="238">
        <v>1253</v>
      </c>
      <c r="F9" s="239">
        <v>1137</v>
      </c>
      <c r="G9" s="236"/>
      <c r="H9" s="231">
        <v>58</v>
      </c>
      <c r="I9" s="237"/>
      <c r="J9" s="233">
        <f t="shared" si="1"/>
        <v>4359</v>
      </c>
      <c r="K9" s="238">
        <v>2207</v>
      </c>
      <c r="L9" s="238">
        <v>2152</v>
      </c>
      <c r="P9" s="218"/>
      <c r="Q9" s="218"/>
      <c r="R9" s="218"/>
    </row>
    <row r="10" spans="1:23" ht="11.25" customHeight="1">
      <c r="B10" s="231">
        <v>4</v>
      </c>
      <c r="C10" s="232"/>
      <c r="D10" s="233">
        <f t="shared" si="0"/>
        <v>2493</v>
      </c>
      <c r="E10" s="238">
        <v>1275</v>
      </c>
      <c r="F10" s="239">
        <v>1218</v>
      </c>
      <c r="G10" s="236"/>
      <c r="H10" s="231">
        <v>59</v>
      </c>
      <c r="I10" s="237"/>
      <c r="J10" s="233">
        <f t="shared" si="1"/>
        <v>4419</v>
      </c>
      <c r="K10" s="238">
        <v>2223</v>
      </c>
      <c r="L10" s="238">
        <v>2196</v>
      </c>
      <c r="O10" s="218"/>
      <c r="P10" s="218"/>
      <c r="Q10" s="218"/>
      <c r="R10" s="218"/>
      <c r="U10" s="218"/>
      <c r="V10" s="218"/>
      <c r="W10" s="218"/>
    </row>
    <row r="11" spans="1:23" ht="11.25" customHeight="1">
      <c r="B11" s="231" t="s">
        <v>3843</v>
      </c>
      <c r="C11" s="232"/>
      <c r="D11" s="233">
        <f t="shared" si="0"/>
        <v>12780</v>
      </c>
      <c r="E11" s="234">
        <f>SUM(E12:E16)</f>
        <v>6610</v>
      </c>
      <c r="F11" s="235">
        <f>SUM(F12:F16)</f>
        <v>6170</v>
      </c>
      <c r="G11" s="236"/>
      <c r="H11" s="231" t="s">
        <v>3844</v>
      </c>
      <c r="I11" s="237"/>
      <c r="J11" s="233">
        <f t="shared" si="1"/>
        <v>22735</v>
      </c>
      <c r="K11" s="234">
        <f>SUM(K12:K16)</f>
        <v>11427</v>
      </c>
      <c r="L11" s="234">
        <f>SUM(L12:L16)</f>
        <v>11308</v>
      </c>
      <c r="O11" s="218"/>
      <c r="P11" s="218"/>
      <c r="Q11" s="218"/>
      <c r="R11" s="218"/>
      <c r="T11" s="218"/>
      <c r="U11" s="218"/>
      <c r="V11" s="218"/>
      <c r="W11" s="218"/>
    </row>
    <row r="12" spans="1:23" ht="11.25" customHeight="1">
      <c r="B12" s="231">
        <v>5</v>
      </c>
      <c r="C12" s="232"/>
      <c r="D12" s="233">
        <f t="shared" si="0"/>
        <v>2556</v>
      </c>
      <c r="E12" s="238">
        <v>1304</v>
      </c>
      <c r="F12" s="239">
        <v>1252</v>
      </c>
      <c r="G12" s="236"/>
      <c r="H12" s="231">
        <v>60</v>
      </c>
      <c r="I12" s="237"/>
      <c r="J12" s="233">
        <f t="shared" si="1"/>
        <v>4557</v>
      </c>
      <c r="K12" s="238">
        <v>2300</v>
      </c>
      <c r="L12" s="238">
        <v>2257</v>
      </c>
      <c r="O12" s="218"/>
      <c r="P12" s="218"/>
      <c r="Q12" s="218"/>
      <c r="R12" s="218"/>
      <c r="T12" s="218"/>
      <c r="U12" s="218"/>
      <c r="V12" s="218"/>
      <c r="W12" s="218"/>
    </row>
    <row r="13" spans="1:23" ht="11.25" customHeight="1">
      <c r="B13" s="231">
        <v>6</v>
      </c>
      <c r="C13" s="232"/>
      <c r="D13" s="233">
        <f t="shared" si="0"/>
        <v>2671</v>
      </c>
      <c r="E13" s="238">
        <v>1379</v>
      </c>
      <c r="F13" s="239">
        <v>1292</v>
      </c>
      <c r="G13" s="236"/>
      <c r="H13" s="231">
        <v>61</v>
      </c>
      <c r="I13" s="237"/>
      <c r="J13" s="233">
        <f t="shared" si="1"/>
        <v>4711</v>
      </c>
      <c r="K13" s="238">
        <v>2386</v>
      </c>
      <c r="L13" s="238">
        <v>2325</v>
      </c>
      <c r="O13" s="218"/>
      <c r="P13" s="218"/>
      <c r="Q13" s="218"/>
      <c r="R13" s="218"/>
      <c r="T13" s="218"/>
      <c r="U13" s="218"/>
      <c r="V13" s="218"/>
      <c r="W13" s="218"/>
    </row>
    <row r="14" spans="1:23" ht="11.25" customHeight="1">
      <c r="B14" s="231">
        <v>7</v>
      </c>
      <c r="C14" s="232"/>
      <c r="D14" s="233">
        <f t="shared" si="0"/>
        <v>2526</v>
      </c>
      <c r="E14" s="238">
        <v>1296</v>
      </c>
      <c r="F14" s="239">
        <v>1230</v>
      </c>
      <c r="G14" s="236"/>
      <c r="H14" s="231">
        <v>62</v>
      </c>
      <c r="I14" s="237"/>
      <c r="J14" s="233">
        <f t="shared" si="1"/>
        <v>4435</v>
      </c>
      <c r="K14" s="238">
        <v>2216</v>
      </c>
      <c r="L14" s="238">
        <v>2219</v>
      </c>
      <c r="O14" s="218"/>
      <c r="P14" s="218"/>
      <c r="Q14" s="218"/>
      <c r="R14" s="218"/>
      <c r="T14" s="218"/>
      <c r="U14" s="218"/>
      <c r="V14" s="218"/>
      <c r="W14" s="218"/>
    </row>
    <row r="15" spans="1:23" ht="11.25" customHeight="1">
      <c r="B15" s="231">
        <v>8</v>
      </c>
      <c r="C15" s="232"/>
      <c r="D15" s="233">
        <f t="shared" si="0"/>
        <v>2427</v>
      </c>
      <c r="E15" s="238">
        <v>1259</v>
      </c>
      <c r="F15" s="239">
        <v>1168</v>
      </c>
      <c r="G15" s="236"/>
      <c r="H15" s="231">
        <v>63</v>
      </c>
      <c r="I15" s="237"/>
      <c r="J15" s="233">
        <f t="shared" si="1"/>
        <v>4410</v>
      </c>
      <c r="K15" s="238">
        <v>2179</v>
      </c>
      <c r="L15" s="238">
        <v>2231</v>
      </c>
      <c r="O15" s="218"/>
      <c r="P15" s="218"/>
      <c r="Q15" s="218"/>
      <c r="R15" s="218"/>
      <c r="T15" s="218"/>
      <c r="U15" s="218"/>
      <c r="V15" s="218"/>
      <c r="W15" s="218"/>
    </row>
    <row r="16" spans="1:23" ht="11.25" customHeight="1">
      <c r="B16" s="231">
        <v>9</v>
      </c>
      <c r="C16" s="232"/>
      <c r="D16" s="233">
        <f t="shared" si="0"/>
        <v>2600</v>
      </c>
      <c r="E16" s="238">
        <v>1372</v>
      </c>
      <c r="F16" s="239">
        <v>1228</v>
      </c>
      <c r="G16" s="236"/>
      <c r="H16" s="231">
        <v>64</v>
      </c>
      <c r="I16" s="237"/>
      <c r="J16" s="233">
        <f t="shared" si="1"/>
        <v>4622</v>
      </c>
      <c r="K16" s="238">
        <v>2346</v>
      </c>
      <c r="L16" s="238">
        <v>2276</v>
      </c>
      <c r="O16" s="218"/>
      <c r="P16" s="218"/>
      <c r="Q16" s="218"/>
      <c r="R16" s="218"/>
      <c r="T16" s="218"/>
      <c r="U16" s="218"/>
      <c r="V16" s="218"/>
      <c r="W16" s="218"/>
    </row>
    <row r="17" spans="2:23" ht="11.25" customHeight="1">
      <c r="B17" s="231" t="s">
        <v>3845</v>
      </c>
      <c r="C17" s="232"/>
      <c r="D17" s="233">
        <f t="shared" si="0"/>
        <v>13848</v>
      </c>
      <c r="E17" s="234">
        <f>SUM(E18:E22)</f>
        <v>7102</v>
      </c>
      <c r="F17" s="235">
        <f>SUM(F18:F22)</f>
        <v>6746</v>
      </c>
      <c r="G17" s="236"/>
      <c r="H17" s="231" t="s">
        <v>3846</v>
      </c>
      <c r="I17" s="237"/>
      <c r="J17" s="233">
        <f t="shared" si="1"/>
        <v>25970</v>
      </c>
      <c r="K17" s="234">
        <f>SUM(K18:K22)</f>
        <v>12867</v>
      </c>
      <c r="L17" s="234">
        <f>SUM(L18:L22)</f>
        <v>13103</v>
      </c>
      <c r="O17" s="218"/>
      <c r="P17" s="218"/>
      <c r="Q17" s="218"/>
      <c r="R17" s="218"/>
      <c r="T17" s="218"/>
      <c r="U17" s="218"/>
      <c r="V17" s="218"/>
      <c r="W17" s="218"/>
    </row>
    <row r="18" spans="2:23" ht="11.25" customHeight="1">
      <c r="B18" s="231">
        <v>10</v>
      </c>
      <c r="C18" s="232"/>
      <c r="D18" s="233">
        <f t="shared" si="0"/>
        <v>2591</v>
      </c>
      <c r="E18" s="238">
        <v>1304</v>
      </c>
      <c r="F18" s="239">
        <v>1287</v>
      </c>
      <c r="G18" s="236"/>
      <c r="H18" s="231">
        <v>65</v>
      </c>
      <c r="I18" s="237"/>
      <c r="J18" s="233">
        <f t="shared" si="1"/>
        <v>4925</v>
      </c>
      <c r="K18" s="238">
        <v>2496</v>
      </c>
      <c r="L18" s="238">
        <v>2429</v>
      </c>
      <c r="O18" s="218"/>
      <c r="P18" s="218"/>
      <c r="Q18" s="218"/>
      <c r="R18" s="218"/>
      <c r="T18" s="218"/>
      <c r="U18" s="218"/>
      <c r="V18" s="218"/>
      <c r="W18" s="218"/>
    </row>
    <row r="19" spans="2:23" ht="11.25" customHeight="1">
      <c r="B19" s="231">
        <v>11</v>
      </c>
      <c r="C19" s="232"/>
      <c r="D19" s="233">
        <f t="shared" si="0"/>
        <v>2680</v>
      </c>
      <c r="E19" s="238">
        <v>1386</v>
      </c>
      <c r="F19" s="239">
        <v>1294</v>
      </c>
      <c r="G19" s="236"/>
      <c r="H19" s="231">
        <v>66</v>
      </c>
      <c r="I19" s="237"/>
      <c r="J19" s="233">
        <f t="shared" si="1"/>
        <v>4882</v>
      </c>
      <c r="K19" s="238">
        <v>2416</v>
      </c>
      <c r="L19" s="238">
        <v>2466</v>
      </c>
      <c r="O19" s="218"/>
      <c r="P19" s="218"/>
      <c r="Q19" s="218"/>
      <c r="R19" s="218"/>
      <c r="T19" s="218"/>
      <c r="U19" s="218"/>
      <c r="V19" s="218"/>
      <c r="W19" s="218"/>
    </row>
    <row r="20" spans="2:23" ht="11.25" customHeight="1">
      <c r="B20" s="231">
        <v>12</v>
      </c>
      <c r="C20" s="232"/>
      <c r="D20" s="233">
        <f t="shared" si="0"/>
        <v>2773</v>
      </c>
      <c r="E20" s="238">
        <v>1439</v>
      </c>
      <c r="F20" s="239">
        <v>1334</v>
      </c>
      <c r="G20" s="236"/>
      <c r="H20" s="231">
        <v>67</v>
      </c>
      <c r="I20" s="237"/>
      <c r="J20" s="233">
        <f t="shared" si="1"/>
        <v>5261</v>
      </c>
      <c r="K20" s="238">
        <v>2645</v>
      </c>
      <c r="L20" s="238">
        <v>2616</v>
      </c>
      <c r="O20" s="218"/>
      <c r="P20" s="218"/>
      <c r="Q20" s="218"/>
      <c r="R20" s="218"/>
      <c r="T20" s="218"/>
      <c r="U20" s="218"/>
      <c r="V20" s="218"/>
      <c r="W20" s="218"/>
    </row>
    <row r="21" spans="2:23" ht="11.25" customHeight="1">
      <c r="B21" s="231">
        <v>13</v>
      </c>
      <c r="C21" s="232"/>
      <c r="D21" s="233">
        <f t="shared" si="0"/>
        <v>2871</v>
      </c>
      <c r="E21" s="238">
        <v>1499</v>
      </c>
      <c r="F21" s="239">
        <v>1372</v>
      </c>
      <c r="G21" s="236"/>
      <c r="H21" s="231">
        <v>68</v>
      </c>
      <c r="I21" s="237"/>
      <c r="J21" s="233">
        <f t="shared" si="1"/>
        <v>5368</v>
      </c>
      <c r="K21" s="238">
        <v>2598</v>
      </c>
      <c r="L21" s="238">
        <v>2770</v>
      </c>
      <c r="O21" s="218"/>
      <c r="P21" s="218"/>
      <c r="Q21" s="218"/>
      <c r="R21" s="218"/>
      <c r="T21" s="218"/>
      <c r="U21" s="218"/>
      <c r="V21" s="218"/>
      <c r="W21" s="218"/>
    </row>
    <row r="22" spans="2:23" ht="11.25" customHeight="1">
      <c r="B22" s="231">
        <v>14</v>
      </c>
      <c r="C22" s="232"/>
      <c r="D22" s="233">
        <f t="shared" si="0"/>
        <v>2933</v>
      </c>
      <c r="E22" s="238">
        <v>1474</v>
      </c>
      <c r="F22" s="239">
        <v>1459</v>
      </c>
      <c r="G22" s="236"/>
      <c r="H22" s="231">
        <v>69</v>
      </c>
      <c r="I22" s="237"/>
      <c r="J22" s="233">
        <f t="shared" si="1"/>
        <v>5534</v>
      </c>
      <c r="K22" s="238">
        <v>2712</v>
      </c>
      <c r="L22" s="238">
        <v>2822</v>
      </c>
      <c r="O22" s="218"/>
      <c r="P22" s="218"/>
      <c r="Q22" s="218"/>
      <c r="R22" s="218"/>
      <c r="T22" s="218"/>
      <c r="U22" s="218"/>
      <c r="V22" s="218"/>
      <c r="W22" s="218"/>
    </row>
    <row r="23" spans="2:23" ht="11.25" customHeight="1">
      <c r="B23" s="231" t="s">
        <v>3847</v>
      </c>
      <c r="C23" s="232"/>
      <c r="D23" s="233">
        <f t="shared" si="0"/>
        <v>14427</v>
      </c>
      <c r="E23" s="234">
        <f>SUM(E24:E28)</f>
        <v>7434</v>
      </c>
      <c r="F23" s="235">
        <f>SUM(F24:F28)</f>
        <v>6993</v>
      </c>
      <c r="G23" s="236"/>
      <c r="H23" s="231" t="s">
        <v>3848</v>
      </c>
      <c r="I23" s="237"/>
      <c r="J23" s="233">
        <f t="shared" si="1"/>
        <v>24795</v>
      </c>
      <c r="K23" s="234">
        <f>SUM(K24:K28)</f>
        <v>11884</v>
      </c>
      <c r="L23" s="234">
        <f>SUM(L24:L28)</f>
        <v>12911</v>
      </c>
      <c r="O23" s="218"/>
      <c r="P23" s="218"/>
      <c r="Q23" s="218"/>
      <c r="R23" s="218"/>
      <c r="T23" s="218"/>
      <c r="U23" s="218"/>
      <c r="V23" s="218"/>
      <c r="W23" s="218"/>
    </row>
    <row r="24" spans="2:23" ht="11.25" customHeight="1">
      <c r="B24" s="231">
        <v>15</v>
      </c>
      <c r="C24" s="232"/>
      <c r="D24" s="233">
        <f t="shared" si="0"/>
        <v>2946</v>
      </c>
      <c r="E24" s="238">
        <v>1513</v>
      </c>
      <c r="F24" s="239">
        <v>1433</v>
      </c>
      <c r="G24" s="236"/>
      <c r="H24" s="231">
        <v>70</v>
      </c>
      <c r="I24" s="237"/>
      <c r="J24" s="233">
        <f t="shared" si="1"/>
        <v>5747</v>
      </c>
      <c r="K24" s="238">
        <v>2794</v>
      </c>
      <c r="L24" s="238">
        <v>2953</v>
      </c>
      <c r="O24" s="218"/>
      <c r="P24" s="218"/>
      <c r="Q24" s="218"/>
      <c r="R24" s="218"/>
      <c r="T24" s="218"/>
      <c r="U24" s="218"/>
      <c r="V24" s="218"/>
      <c r="W24" s="218"/>
    </row>
    <row r="25" spans="2:23" ht="11.25" customHeight="1">
      <c r="B25" s="231">
        <v>16</v>
      </c>
      <c r="C25" s="232"/>
      <c r="D25" s="233">
        <f t="shared" si="0"/>
        <v>3094</v>
      </c>
      <c r="E25" s="238">
        <v>1590</v>
      </c>
      <c r="F25" s="239">
        <v>1504</v>
      </c>
      <c r="G25" s="236"/>
      <c r="H25" s="231">
        <v>71</v>
      </c>
      <c r="I25" s="237"/>
      <c r="J25" s="233">
        <f t="shared" si="1"/>
        <v>5793</v>
      </c>
      <c r="K25" s="238">
        <v>2807</v>
      </c>
      <c r="L25" s="238">
        <v>2986</v>
      </c>
      <c r="O25" s="218"/>
      <c r="P25" s="218"/>
      <c r="Q25" s="218"/>
      <c r="R25" s="218"/>
      <c r="T25" s="218"/>
      <c r="U25" s="218"/>
      <c r="V25" s="218"/>
      <c r="W25" s="218"/>
    </row>
    <row r="26" spans="2:23" ht="11.25" customHeight="1">
      <c r="B26" s="231">
        <v>17</v>
      </c>
      <c r="C26" s="232"/>
      <c r="D26" s="233">
        <f t="shared" si="0"/>
        <v>3138</v>
      </c>
      <c r="E26" s="238">
        <v>1610</v>
      </c>
      <c r="F26" s="239">
        <v>1528</v>
      </c>
      <c r="G26" s="236"/>
      <c r="H26" s="231">
        <v>72</v>
      </c>
      <c r="I26" s="237"/>
      <c r="J26" s="233">
        <f t="shared" si="1"/>
        <v>5639</v>
      </c>
      <c r="K26" s="238">
        <v>2654</v>
      </c>
      <c r="L26" s="238">
        <v>2985</v>
      </c>
      <c r="O26" s="218"/>
      <c r="P26" s="218"/>
      <c r="Q26" s="218"/>
      <c r="R26" s="218"/>
      <c r="T26" s="218"/>
      <c r="U26" s="218"/>
      <c r="V26" s="218"/>
      <c r="W26" s="218"/>
    </row>
    <row r="27" spans="2:23" ht="11.25" customHeight="1">
      <c r="B27" s="231">
        <v>18</v>
      </c>
      <c r="C27" s="232"/>
      <c r="D27" s="233">
        <f t="shared" si="0"/>
        <v>2837</v>
      </c>
      <c r="E27" s="238">
        <v>1425</v>
      </c>
      <c r="F27" s="239">
        <v>1412</v>
      </c>
      <c r="G27" s="236"/>
      <c r="H27" s="231">
        <v>73</v>
      </c>
      <c r="I27" s="237"/>
      <c r="J27" s="233">
        <f t="shared" si="1"/>
        <v>4827</v>
      </c>
      <c r="K27" s="238">
        <v>2353</v>
      </c>
      <c r="L27" s="238">
        <v>2474</v>
      </c>
      <c r="O27" s="218"/>
      <c r="P27" s="218"/>
      <c r="Q27" s="218"/>
      <c r="R27" s="218"/>
      <c r="T27" s="218"/>
      <c r="U27" s="218"/>
      <c r="V27" s="218"/>
      <c r="W27" s="218"/>
    </row>
    <row r="28" spans="2:23" ht="11.25" customHeight="1">
      <c r="B28" s="231">
        <v>19</v>
      </c>
      <c r="C28" s="232"/>
      <c r="D28" s="233">
        <f t="shared" si="0"/>
        <v>2412</v>
      </c>
      <c r="E28" s="238">
        <v>1296</v>
      </c>
      <c r="F28" s="239">
        <v>1116</v>
      </c>
      <c r="G28" s="236"/>
      <c r="H28" s="231">
        <v>74</v>
      </c>
      <c r="I28" s="237"/>
      <c r="J28" s="233">
        <f t="shared" si="1"/>
        <v>2789</v>
      </c>
      <c r="K28" s="238">
        <v>1276</v>
      </c>
      <c r="L28" s="238">
        <v>1513</v>
      </c>
      <c r="O28" s="218"/>
      <c r="P28" s="218"/>
      <c r="Q28" s="218"/>
      <c r="R28" s="218"/>
      <c r="T28" s="218"/>
      <c r="U28" s="218"/>
      <c r="V28" s="218"/>
      <c r="W28" s="218"/>
    </row>
    <row r="29" spans="2:23" ht="11.25" customHeight="1">
      <c r="B29" s="231" t="s">
        <v>3849</v>
      </c>
      <c r="C29" s="232"/>
      <c r="D29" s="233">
        <f t="shared" si="0"/>
        <v>12067</v>
      </c>
      <c r="E29" s="234">
        <f>SUM(E30:E34)</f>
        <v>6378</v>
      </c>
      <c r="F29" s="235">
        <f>SUM(F30:F34)</f>
        <v>5689</v>
      </c>
      <c r="G29" s="236"/>
      <c r="H29" s="231" t="s">
        <v>3850</v>
      </c>
      <c r="I29" s="237"/>
      <c r="J29" s="233">
        <f t="shared" si="1"/>
        <v>18872</v>
      </c>
      <c r="K29" s="234">
        <f>SUM(K30:K34)</f>
        <v>8506</v>
      </c>
      <c r="L29" s="234">
        <f>SUM(L30:L34)</f>
        <v>10366</v>
      </c>
      <c r="O29" s="218"/>
      <c r="P29" s="218"/>
      <c r="Q29" s="218"/>
      <c r="R29" s="218"/>
      <c r="T29" s="218"/>
      <c r="U29" s="218"/>
      <c r="V29" s="218"/>
      <c r="W29" s="218"/>
    </row>
    <row r="30" spans="2:23" ht="11.25" customHeight="1">
      <c r="B30" s="231">
        <v>20</v>
      </c>
      <c r="C30" s="232"/>
      <c r="D30" s="233">
        <f t="shared" si="0"/>
        <v>2265</v>
      </c>
      <c r="E30" s="238">
        <v>1209</v>
      </c>
      <c r="F30" s="239">
        <v>1056</v>
      </c>
      <c r="G30" s="236"/>
      <c r="H30" s="231">
        <v>75</v>
      </c>
      <c r="I30" s="237"/>
      <c r="J30" s="233">
        <f t="shared" si="1"/>
        <v>3251</v>
      </c>
      <c r="K30" s="238">
        <v>1528</v>
      </c>
      <c r="L30" s="238">
        <v>1723</v>
      </c>
      <c r="O30" s="218"/>
      <c r="P30" s="218"/>
      <c r="Q30" s="218"/>
      <c r="R30" s="218"/>
      <c r="T30" s="218"/>
      <c r="U30" s="218"/>
      <c r="V30" s="218"/>
      <c r="W30" s="218"/>
    </row>
    <row r="31" spans="2:23" ht="11.25" customHeight="1">
      <c r="B31" s="231">
        <v>21</v>
      </c>
      <c r="C31" s="232"/>
      <c r="D31" s="233">
        <f t="shared" si="0"/>
        <v>2361</v>
      </c>
      <c r="E31" s="238">
        <v>1272</v>
      </c>
      <c r="F31" s="239">
        <v>1089</v>
      </c>
      <c r="G31" s="236"/>
      <c r="H31" s="231">
        <v>76</v>
      </c>
      <c r="I31" s="237"/>
      <c r="J31" s="233">
        <f t="shared" si="1"/>
        <v>4133</v>
      </c>
      <c r="K31" s="238">
        <v>1878</v>
      </c>
      <c r="L31" s="238">
        <v>2255</v>
      </c>
      <c r="O31" s="218"/>
      <c r="P31" s="218"/>
      <c r="Q31" s="218"/>
      <c r="R31" s="218"/>
      <c r="T31" s="218"/>
      <c r="U31" s="218"/>
      <c r="V31" s="218"/>
      <c r="W31" s="218"/>
    </row>
    <row r="32" spans="2:23" ht="11.25" customHeight="1">
      <c r="B32" s="231">
        <v>22</v>
      </c>
      <c r="C32" s="232"/>
      <c r="D32" s="233">
        <f t="shared" si="0"/>
        <v>2401</v>
      </c>
      <c r="E32" s="238">
        <v>1216</v>
      </c>
      <c r="F32" s="239">
        <v>1185</v>
      </c>
      <c r="G32" s="236"/>
      <c r="H32" s="231">
        <v>77</v>
      </c>
      <c r="I32" s="237"/>
      <c r="J32" s="233">
        <f t="shared" si="1"/>
        <v>3986</v>
      </c>
      <c r="K32" s="238">
        <v>1807</v>
      </c>
      <c r="L32" s="238">
        <v>2179</v>
      </c>
      <c r="O32" s="218"/>
      <c r="P32" s="218"/>
      <c r="Q32" s="218"/>
      <c r="R32" s="218"/>
      <c r="T32" s="218"/>
      <c r="U32" s="218"/>
      <c r="V32" s="218"/>
      <c r="W32" s="218"/>
    </row>
    <row r="33" spans="2:23" ht="11.25" customHeight="1">
      <c r="B33" s="231">
        <v>23</v>
      </c>
      <c r="C33" s="232"/>
      <c r="D33" s="233">
        <f t="shared" si="0"/>
        <v>2502</v>
      </c>
      <c r="E33" s="238">
        <v>1315</v>
      </c>
      <c r="F33" s="239">
        <v>1187</v>
      </c>
      <c r="G33" s="236"/>
      <c r="H33" s="231">
        <v>78</v>
      </c>
      <c r="I33" s="237"/>
      <c r="J33" s="233">
        <f t="shared" si="1"/>
        <v>3901</v>
      </c>
      <c r="K33" s="238">
        <v>1687</v>
      </c>
      <c r="L33" s="238">
        <v>2214</v>
      </c>
      <c r="O33" s="218"/>
      <c r="P33" s="218"/>
      <c r="Q33" s="218"/>
      <c r="R33" s="218"/>
      <c r="T33" s="218"/>
      <c r="U33" s="218"/>
      <c r="V33" s="218"/>
      <c r="W33" s="218"/>
    </row>
    <row r="34" spans="2:23" ht="11.25" customHeight="1">
      <c r="B34" s="231">
        <v>24</v>
      </c>
      <c r="C34" s="232"/>
      <c r="D34" s="233">
        <f t="shared" si="0"/>
        <v>2538</v>
      </c>
      <c r="E34" s="238">
        <v>1366</v>
      </c>
      <c r="F34" s="239">
        <v>1172</v>
      </c>
      <c r="G34" s="236"/>
      <c r="H34" s="231">
        <v>79</v>
      </c>
      <c r="I34" s="237"/>
      <c r="J34" s="233">
        <f t="shared" si="1"/>
        <v>3601</v>
      </c>
      <c r="K34" s="238">
        <v>1606</v>
      </c>
      <c r="L34" s="238">
        <v>1995</v>
      </c>
      <c r="O34" s="218"/>
      <c r="P34" s="218"/>
      <c r="Q34" s="218"/>
      <c r="R34" s="218"/>
      <c r="T34" s="218"/>
      <c r="U34" s="218"/>
      <c r="V34" s="218"/>
      <c r="W34" s="218"/>
    </row>
    <row r="35" spans="2:23" ht="11.25" customHeight="1">
      <c r="B35" s="231" t="s">
        <v>3851</v>
      </c>
      <c r="C35" s="232"/>
      <c r="D35" s="233">
        <f t="shared" si="0"/>
        <v>14400</v>
      </c>
      <c r="E35" s="234">
        <f>SUM(E36:E40)</f>
        <v>7664</v>
      </c>
      <c r="F35" s="235">
        <f>SUM(F36:F40)</f>
        <v>6736</v>
      </c>
      <c r="G35" s="236"/>
      <c r="H35" s="231" t="s">
        <v>3852</v>
      </c>
      <c r="I35" s="237"/>
      <c r="J35" s="233">
        <f t="shared" si="1"/>
        <v>14978</v>
      </c>
      <c r="K35" s="234">
        <f>SUM(K36:K40)</f>
        <v>5909</v>
      </c>
      <c r="L35" s="234">
        <f>SUM(L36:L40)</f>
        <v>9069</v>
      </c>
      <c r="O35" s="218"/>
      <c r="P35" s="218"/>
      <c r="Q35" s="218"/>
      <c r="R35" s="218"/>
      <c r="T35" s="218"/>
      <c r="U35" s="218"/>
      <c r="V35" s="218"/>
      <c r="W35" s="218"/>
    </row>
    <row r="36" spans="2:23" ht="11.25" customHeight="1">
      <c r="B36" s="231">
        <v>25</v>
      </c>
      <c r="C36" s="232"/>
      <c r="D36" s="233">
        <f t="shared" si="0"/>
        <v>2820</v>
      </c>
      <c r="E36" s="238">
        <v>1505</v>
      </c>
      <c r="F36" s="239">
        <v>1315</v>
      </c>
      <c r="G36" s="236"/>
      <c r="H36" s="231">
        <v>80</v>
      </c>
      <c r="I36" s="237"/>
      <c r="J36" s="233">
        <f t="shared" si="1"/>
        <v>3422</v>
      </c>
      <c r="K36" s="238">
        <v>1461</v>
      </c>
      <c r="L36" s="238">
        <v>1961</v>
      </c>
      <c r="O36" s="218"/>
      <c r="P36" s="218"/>
      <c r="Q36" s="218"/>
      <c r="R36" s="218"/>
      <c r="T36" s="218"/>
      <c r="U36" s="218"/>
      <c r="V36" s="218"/>
      <c r="W36" s="218"/>
    </row>
    <row r="37" spans="2:23" ht="11.25" customHeight="1">
      <c r="B37" s="231">
        <v>26</v>
      </c>
      <c r="C37" s="232"/>
      <c r="D37" s="233">
        <f t="shared" si="0"/>
        <v>2832</v>
      </c>
      <c r="E37" s="238">
        <v>1516</v>
      </c>
      <c r="F37" s="239">
        <v>1316</v>
      </c>
      <c r="G37" s="236"/>
      <c r="H37" s="231">
        <v>81</v>
      </c>
      <c r="I37" s="237"/>
      <c r="J37" s="233">
        <f t="shared" si="1"/>
        <v>2867</v>
      </c>
      <c r="K37" s="238">
        <v>1190</v>
      </c>
      <c r="L37" s="238">
        <v>1677</v>
      </c>
      <c r="O37" s="218"/>
      <c r="P37" s="218"/>
      <c r="Q37" s="218"/>
      <c r="R37" s="218"/>
      <c r="T37" s="218"/>
      <c r="U37" s="218"/>
      <c r="V37" s="218"/>
      <c r="W37" s="218"/>
    </row>
    <row r="38" spans="2:23" ht="11.25" customHeight="1">
      <c r="B38" s="231">
        <v>27</v>
      </c>
      <c r="C38" s="232"/>
      <c r="D38" s="233">
        <f t="shared" si="0"/>
        <v>2776</v>
      </c>
      <c r="E38" s="238">
        <v>1488</v>
      </c>
      <c r="F38" s="239">
        <v>1288</v>
      </c>
      <c r="G38" s="236"/>
      <c r="H38" s="231">
        <v>82</v>
      </c>
      <c r="I38" s="237"/>
      <c r="J38" s="233">
        <f t="shared" si="1"/>
        <v>3020</v>
      </c>
      <c r="K38" s="238">
        <v>1208</v>
      </c>
      <c r="L38" s="238">
        <v>1812</v>
      </c>
      <c r="O38" s="218"/>
      <c r="P38" s="218"/>
      <c r="Q38" s="218"/>
      <c r="R38" s="218"/>
      <c r="T38" s="218"/>
      <c r="U38" s="218"/>
      <c r="V38" s="218"/>
      <c r="W38" s="218"/>
    </row>
    <row r="39" spans="2:23" ht="11.25" customHeight="1">
      <c r="B39" s="231">
        <v>28</v>
      </c>
      <c r="C39" s="232"/>
      <c r="D39" s="233">
        <f t="shared" si="0"/>
        <v>3002</v>
      </c>
      <c r="E39" s="238">
        <v>1565</v>
      </c>
      <c r="F39" s="239">
        <v>1437</v>
      </c>
      <c r="G39" s="236"/>
      <c r="H39" s="231">
        <v>83</v>
      </c>
      <c r="I39" s="237"/>
      <c r="J39" s="233">
        <f t="shared" si="1"/>
        <v>2874</v>
      </c>
      <c r="K39" s="238">
        <v>1038</v>
      </c>
      <c r="L39" s="238">
        <v>1836</v>
      </c>
      <c r="O39" s="218"/>
      <c r="P39" s="218"/>
      <c r="Q39" s="218"/>
      <c r="R39" s="218"/>
      <c r="T39" s="218"/>
      <c r="U39" s="218"/>
      <c r="V39" s="218"/>
      <c r="W39" s="218"/>
    </row>
    <row r="40" spans="2:23" ht="11.25" customHeight="1">
      <c r="B40" s="231">
        <v>29</v>
      </c>
      <c r="C40" s="232"/>
      <c r="D40" s="233">
        <f t="shared" si="0"/>
        <v>2970</v>
      </c>
      <c r="E40" s="238">
        <v>1590</v>
      </c>
      <c r="F40" s="239">
        <v>1380</v>
      </c>
      <c r="G40" s="236"/>
      <c r="H40" s="231">
        <v>84</v>
      </c>
      <c r="I40" s="237"/>
      <c r="J40" s="233">
        <f t="shared" si="1"/>
        <v>2795</v>
      </c>
      <c r="K40" s="238">
        <v>1012</v>
      </c>
      <c r="L40" s="238">
        <v>1783</v>
      </c>
      <c r="O40" s="218"/>
      <c r="P40" s="218"/>
      <c r="Q40" s="218"/>
      <c r="R40" s="218"/>
      <c r="T40" s="218"/>
      <c r="U40" s="218"/>
      <c r="V40" s="218"/>
      <c r="W40" s="218"/>
    </row>
    <row r="41" spans="2:23" ht="11.25" customHeight="1">
      <c r="B41" s="231" t="s">
        <v>3853</v>
      </c>
      <c r="C41" s="232"/>
      <c r="D41" s="233">
        <f t="shared" si="0"/>
        <v>15843</v>
      </c>
      <c r="E41" s="234">
        <f>SUM(E42:E46)</f>
        <v>8320</v>
      </c>
      <c r="F41" s="235">
        <f>SUM(F42:F46)</f>
        <v>7523</v>
      </c>
      <c r="G41" s="236"/>
      <c r="H41" s="231" t="s">
        <v>3854</v>
      </c>
      <c r="I41" s="237"/>
      <c r="J41" s="233">
        <f t="shared" si="1"/>
        <v>10794</v>
      </c>
      <c r="K41" s="234">
        <f>SUM(K42:K46)</f>
        <v>3568</v>
      </c>
      <c r="L41" s="234">
        <f>SUM(L42:L46)</f>
        <v>7226</v>
      </c>
      <c r="O41" s="218"/>
      <c r="P41" s="218"/>
      <c r="Q41" s="218"/>
      <c r="R41" s="218"/>
      <c r="T41" s="218"/>
      <c r="U41" s="218"/>
      <c r="V41" s="218"/>
      <c r="W41" s="218"/>
    </row>
    <row r="42" spans="2:23" ht="11.25" customHeight="1">
      <c r="B42" s="231">
        <v>30</v>
      </c>
      <c r="C42" s="232"/>
      <c r="D42" s="233">
        <f t="shared" si="0"/>
        <v>2963</v>
      </c>
      <c r="E42" s="238">
        <v>1575</v>
      </c>
      <c r="F42" s="239">
        <v>1388</v>
      </c>
      <c r="G42" s="236"/>
      <c r="H42" s="231">
        <v>85</v>
      </c>
      <c r="I42" s="237"/>
      <c r="J42" s="233">
        <f t="shared" si="1"/>
        <v>2570</v>
      </c>
      <c r="K42" s="238">
        <v>890</v>
      </c>
      <c r="L42" s="238">
        <v>1680</v>
      </c>
      <c r="O42" s="218"/>
      <c r="P42" s="218"/>
      <c r="Q42" s="218"/>
      <c r="R42" s="218"/>
      <c r="T42" s="218"/>
      <c r="U42" s="218"/>
      <c r="V42" s="218"/>
      <c r="W42" s="218"/>
    </row>
    <row r="43" spans="2:23" ht="11.25" customHeight="1">
      <c r="B43" s="231">
        <v>31</v>
      </c>
      <c r="C43" s="232"/>
      <c r="D43" s="233">
        <f t="shared" si="0"/>
        <v>2982</v>
      </c>
      <c r="E43" s="238">
        <v>1587</v>
      </c>
      <c r="F43" s="239">
        <v>1395</v>
      </c>
      <c r="G43" s="236"/>
      <c r="H43" s="231">
        <v>86</v>
      </c>
      <c r="I43" s="237"/>
      <c r="J43" s="233">
        <f t="shared" si="1"/>
        <v>2270</v>
      </c>
      <c r="K43" s="238">
        <v>784</v>
      </c>
      <c r="L43" s="238">
        <v>1486</v>
      </c>
      <c r="O43" s="218"/>
      <c r="P43" s="218"/>
      <c r="Q43" s="218"/>
      <c r="R43" s="218"/>
      <c r="T43" s="218"/>
      <c r="U43" s="218"/>
      <c r="V43" s="218"/>
      <c r="W43" s="218"/>
    </row>
    <row r="44" spans="2:23" ht="11.25" customHeight="1">
      <c r="B44" s="231">
        <v>32</v>
      </c>
      <c r="C44" s="232"/>
      <c r="D44" s="233">
        <f t="shared" si="0"/>
        <v>3195</v>
      </c>
      <c r="E44" s="238">
        <v>1638</v>
      </c>
      <c r="F44" s="239">
        <v>1557</v>
      </c>
      <c r="G44" s="236"/>
      <c r="H44" s="231">
        <v>87</v>
      </c>
      <c r="I44" s="237"/>
      <c r="J44" s="233">
        <f t="shared" si="1"/>
        <v>2232</v>
      </c>
      <c r="K44" s="238">
        <v>715</v>
      </c>
      <c r="L44" s="238">
        <v>1517</v>
      </c>
      <c r="O44" s="218"/>
      <c r="P44" s="218"/>
      <c r="Q44" s="218"/>
      <c r="R44" s="218"/>
      <c r="T44" s="218"/>
      <c r="U44" s="218"/>
      <c r="V44" s="218"/>
      <c r="W44" s="218"/>
    </row>
    <row r="45" spans="2:23" ht="11.25" customHeight="1">
      <c r="B45" s="231">
        <v>33</v>
      </c>
      <c r="C45" s="232"/>
      <c r="D45" s="233">
        <f t="shared" si="0"/>
        <v>3197</v>
      </c>
      <c r="E45" s="238">
        <v>1681</v>
      </c>
      <c r="F45" s="239">
        <v>1516</v>
      </c>
      <c r="G45" s="236"/>
      <c r="H45" s="231">
        <v>88</v>
      </c>
      <c r="I45" s="237"/>
      <c r="J45" s="233">
        <f t="shared" si="1"/>
        <v>1959</v>
      </c>
      <c r="K45" s="238">
        <v>649</v>
      </c>
      <c r="L45" s="238">
        <v>1310</v>
      </c>
      <c r="O45" s="218"/>
      <c r="P45" s="218"/>
      <c r="Q45" s="218"/>
      <c r="R45" s="218"/>
      <c r="T45" s="218"/>
      <c r="U45" s="218"/>
      <c r="V45" s="218"/>
      <c r="W45" s="218"/>
    </row>
    <row r="46" spans="2:23" ht="11.25" customHeight="1">
      <c r="B46" s="231">
        <v>34</v>
      </c>
      <c r="C46" s="232"/>
      <c r="D46" s="233">
        <f t="shared" si="0"/>
        <v>3506</v>
      </c>
      <c r="E46" s="238">
        <v>1839</v>
      </c>
      <c r="F46" s="239">
        <v>1667</v>
      </c>
      <c r="G46" s="236"/>
      <c r="H46" s="231">
        <v>89</v>
      </c>
      <c r="I46" s="237"/>
      <c r="J46" s="233">
        <f t="shared" si="1"/>
        <v>1763</v>
      </c>
      <c r="K46" s="238">
        <v>530</v>
      </c>
      <c r="L46" s="238">
        <v>1233</v>
      </c>
      <c r="O46" s="218"/>
      <c r="P46" s="218"/>
      <c r="Q46" s="218"/>
      <c r="R46" s="218"/>
      <c r="T46" s="218"/>
      <c r="U46" s="218"/>
      <c r="V46" s="218"/>
      <c r="W46" s="218"/>
    </row>
    <row r="47" spans="2:23" ht="11.25" customHeight="1">
      <c r="B47" s="231" t="s">
        <v>3855</v>
      </c>
      <c r="C47" s="232"/>
      <c r="D47" s="233">
        <f t="shared" si="0"/>
        <v>17865</v>
      </c>
      <c r="E47" s="234">
        <f>SUM(E48:E52)</f>
        <v>9202</v>
      </c>
      <c r="F47" s="235">
        <f>SUM(F48:F52)</f>
        <v>8663</v>
      </c>
      <c r="G47" s="236"/>
      <c r="H47" s="231" t="s">
        <v>3856</v>
      </c>
      <c r="I47" s="237"/>
      <c r="J47" s="233">
        <f t="shared" si="1"/>
        <v>5345</v>
      </c>
      <c r="K47" s="234">
        <f>SUM(K48:K52)</f>
        <v>1409</v>
      </c>
      <c r="L47" s="234">
        <f>SUM(L48:L52)</f>
        <v>3936</v>
      </c>
      <c r="O47" s="218"/>
      <c r="P47" s="218"/>
      <c r="Q47" s="218"/>
      <c r="R47" s="218"/>
      <c r="T47" s="218"/>
      <c r="U47" s="218"/>
      <c r="V47" s="218"/>
      <c r="W47" s="218"/>
    </row>
    <row r="48" spans="2:23" ht="11.25" customHeight="1">
      <c r="B48" s="231">
        <v>35</v>
      </c>
      <c r="C48" s="232"/>
      <c r="D48" s="233">
        <f t="shared" si="0"/>
        <v>3495</v>
      </c>
      <c r="E48" s="238">
        <v>1828</v>
      </c>
      <c r="F48" s="239">
        <v>1667</v>
      </c>
      <c r="G48" s="236"/>
      <c r="H48" s="231">
        <v>90</v>
      </c>
      <c r="I48" s="237"/>
      <c r="J48" s="233">
        <f t="shared" si="1"/>
        <v>1520</v>
      </c>
      <c r="K48" s="238">
        <v>455</v>
      </c>
      <c r="L48" s="238">
        <v>1065</v>
      </c>
      <c r="O48" s="218"/>
      <c r="P48" s="218"/>
      <c r="Q48" s="218"/>
      <c r="R48" s="218"/>
      <c r="T48" s="218"/>
      <c r="U48" s="218"/>
      <c r="V48" s="218"/>
      <c r="W48" s="218"/>
    </row>
    <row r="49" spans="2:23" ht="11.25" customHeight="1">
      <c r="B49" s="231">
        <v>36</v>
      </c>
      <c r="C49" s="232"/>
      <c r="D49" s="233">
        <f t="shared" si="0"/>
        <v>3573</v>
      </c>
      <c r="E49" s="238">
        <v>1852</v>
      </c>
      <c r="F49" s="239">
        <v>1721</v>
      </c>
      <c r="G49" s="236"/>
      <c r="H49" s="231">
        <v>91</v>
      </c>
      <c r="I49" s="237"/>
      <c r="J49" s="233">
        <f t="shared" si="1"/>
        <v>1246</v>
      </c>
      <c r="K49" s="238">
        <v>334</v>
      </c>
      <c r="L49" s="238">
        <v>912</v>
      </c>
      <c r="O49" s="218"/>
      <c r="P49" s="218"/>
      <c r="Q49" s="218"/>
      <c r="R49" s="218"/>
      <c r="T49" s="218"/>
      <c r="U49" s="218"/>
      <c r="V49" s="218"/>
      <c r="W49" s="218"/>
    </row>
    <row r="50" spans="2:23" ht="11.25" customHeight="1">
      <c r="B50" s="231">
        <v>37</v>
      </c>
      <c r="C50" s="232"/>
      <c r="D50" s="233">
        <f t="shared" si="0"/>
        <v>3512</v>
      </c>
      <c r="E50" s="238">
        <v>1840</v>
      </c>
      <c r="F50" s="239">
        <v>1672</v>
      </c>
      <c r="G50" s="236"/>
      <c r="H50" s="231">
        <v>92</v>
      </c>
      <c r="I50" s="237"/>
      <c r="J50" s="233">
        <f t="shared" si="1"/>
        <v>1064</v>
      </c>
      <c r="K50" s="238">
        <v>272</v>
      </c>
      <c r="L50" s="238">
        <v>792</v>
      </c>
      <c r="O50" s="218"/>
      <c r="P50" s="218"/>
      <c r="Q50" s="218"/>
      <c r="R50" s="218"/>
      <c r="T50" s="218"/>
      <c r="U50" s="218"/>
      <c r="V50" s="218"/>
      <c r="W50" s="218"/>
    </row>
    <row r="51" spans="2:23" ht="11.25" customHeight="1">
      <c r="B51" s="231">
        <v>38</v>
      </c>
      <c r="C51" s="232"/>
      <c r="D51" s="233">
        <f t="shared" si="0"/>
        <v>3662</v>
      </c>
      <c r="E51" s="238">
        <v>1837</v>
      </c>
      <c r="F51" s="239">
        <v>1825</v>
      </c>
      <c r="G51" s="236"/>
      <c r="H51" s="231">
        <v>93</v>
      </c>
      <c r="I51" s="237"/>
      <c r="J51" s="233">
        <f t="shared" si="1"/>
        <v>801</v>
      </c>
      <c r="K51" s="238">
        <v>196</v>
      </c>
      <c r="L51" s="238">
        <v>605</v>
      </c>
      <c r="O51" s="218"/>
      <c r="P51" s="218"/>
      <c r="Q51" s="218"/>
      <c r="R51" s="218"/>
      <c r="T51" s="218"/>
      <c r="U51" s="218"/>
      <c r="V51" s="218"/>
      <c r="W51" s="218"/>
    </row>
    <row r="52" spans="2:23" ht="11.25" customHeight="1">
      <c r="B52" s="231">
        <v>39</v>
      </c>
      <c r="C52" s="232"/>
      <c r="D52" s="233">
        <f t="shared" si="0"/>
        <v>3623</v>
      </c>
      <c r="E52" s="238">
        <v>1845</v>
      </c>
      <c r="F52" s="239">
        <v>1778</v>
      </c>
      <c r="G52" s="236"/>
      <c r="H52" s="231">
        <v>94</v>
      </c>
      <c r="I52" s="237"/>
      <c r="J52" s="233">
        <f t="shared" si="1"/>
        <v>714</v>
      </c>
      <c r="K52" s="238">
        <v>152</v>
      </c>
      <c r="L52" s="238">
        <v>562</v>
      </c>
      <c r="O52" s="218"/>
      <c r="P52" s="218"/>
      <c r="Q52" s="218"/>
      <c r="R52" s="218"/>
      <c r="T52" s="218"/>
      <c r="U52" s="218"/>
      <c r="V52" s="218"/>
      <c r="W52" s="218"/>
    </row>
    <row r="53" spans="2:23" ht="11.25" customHeight="1">
      <c r="B53" s="231" t="s">
        <v>3857</v>
      </c>
      <c r="C53" s="232"/>
      <c r="D53" s="233">
        <f t="shared" si="0"/>
        <v>20773</v>
      </c>
      <c r="E53" s="234">
        <f>SUM(E54:E58)</f>
        <v>10884</v>
      </c>
      <c r="F53" s="235">
        <f>SUM(F54:F58)</f>
        <v>9889</v>
      </c>
      <c r="G53" s="236"/>
      <c r="H53" s="231" t="s">
        <v>3858</v>
      </c>
      <c r="I53" s="237"/>
      <c r="J53" s="233">
        <f t="shared" si="1"/>
        <v>1365</v>
      </c>
      <c r="K53" s="234">
        <f>SUM(K54:K58)</f>
        <v>229</v>
      </c>
      <c r="L53" s="234">
        <f>SUM(L54:L58)</f>
        <v>1136</v>
      </c>
      <c r="O53" s="218"/>
      <c r="P53" s="218"/>
      <c r="Q53" s="218"/>
      <c r="R53" s="218"/>
      <c r="T53" s="218"/>
      <c r="U53" s="218"/>
      <c r="V53" s="218"/>
      <c r="W53" s="218"/>
    </row>
    <row r="54" spans="2:23" ht="11.25" customHeight="1">
      <c r="B54" s="231">
        <v>40</v>
      </c>
      <c r="C54" s="232"/>
      <c r="D54" s="233">
        <f t="shared" si="0"/>
        <v>3893</v>
      </c>
      <c r="E54" s="238">
        <v>2064</v>
      </c>
      <c r="F54" s="239">
        <v>1829</v>
      </c>
      <c r="G54" s="236"/>
      <c r="H54" s="231">
        <v>95</v>
      </c>
      <c r="I54" s="237"/>
      <c r="J54" s="233">
        <f t="shared" si="1"/>
        <v>520</v>
      </c>
      <c r="K54" s="238">
        <v>94</v>
      </c>
      <c r="L54" s="238">
        <v>426</v>
      </c>
      <c r="O54" s="218"/>
      <c r="P54" s="218"/>
      <c r="Q54" s="218"/>
      <c r="R54" s="218"/>
      <c r="T54" s="218"/>
      <c r="U54" s="218"/>
      <c r="V54" s="218"/>
      <c r="W54" s="218"/>
    </row>
    <row r="55" spans="2:23" ht="11.25" customHeight="1">
      <c r="B55" s="231">
        <v>41</v>
      </c>
      <c r="C55" s="232"/>
      <c r="D55" s="233">
        <f t="shared" si="0"/>
        <v>4008</v>
      </c>
      <c r="E55" s="238">
        <v>2095</v>
      </c>
      <c r="F55" s="239">
        <v>1913</v>
      </c>
      <c r="G55" s="236"/>
      <c r="H55" s="231">
        <v>96</v>
      </c>
      <c r="I55" s="237"/>
      <c r="J55" s="233">
        <f t="shared" si="1"/>
        <v>337</v>
      </c>
      <c r="K55" s="238">
        <v>50</v>
      </c>
      <c r="L55" s="238">
        <v>287</v>
      </c>
      <c r="O55" s="218"/>
      <c r="P55" s="218"/>
      <c r="Q55" s="218"/>
      <c r="R55" s="218"/>
      <c r="T55" s="218"/>
      <c r="U55" s="218"/>
      <c r="V55" s="218"/>
      <c r="W55" s="218"/>
    </row>
    <row r="56" spans="2:23" ht="11.25" customHeight="1">
      <c r="B56" s="231">
        <v>42</v>
      </c>
      <c r="C56" s="232"/>
      <c r="D56" s="233">
        <f t="shared" si="0"/>
        <v>4132</v>
      </c>
      <c r="E56" s="238">
        <v>2116</v>
      </c>
      <c r="F56" s="239">
        <v>2016</v>
      </c>
      <c r="G56" s="236"/>
      <c r="H56" s="231">
        <v>97</v>
      </c>
      <c r="I56" s="237"/>
      <c r="J56" s="233">
        <f t="shared" si="1"/>
        <v>238</v>
      </c>
      <c r="K56" s="238">
        <v>40</v>
      </c>
      <c r="L56" s="238">
        <v>198</v>
      </c>
      <c r="O56" s="218"/>
      <c r="P56" s="218"/>
      <c r="Q56" s="218"/>
      <c r="R56" s="218"/>
      <c r="T56" s="218"/>
      <c r="U56" s="218"/>
      <c r="V56" s="218"/>
      <c r="W56" s="218"/>
    </row>
    <row r="57" spans="2:23" ht="11.25" customHeight="1">
      <c r="B57" s="231">
        <v>43</v>
      </c>
      <c r="C57" s="232"/>
      <c r="D57" s="233">
        <f t="shared" si="0"/>
        <v>4284</v>
      </c>
      <c r="E57" s="238">
        <v>2211</v>
      </c>
      <c r="F57" s="239">
        <v>2073</v>
      </c>
      <c r="G57" s="236"/>
      <c r="H57" s="231">
        <v>98</v>
      </c>
      <c r="I57" s="237"/>
      <c r="J57" s="233">
        <f t="shared" si="1"/>
        <v>165</v>
      </c>
      <c r="K57" s="238">
        <v>26</v>
      </c>
      <c r="L57" s="238">
        <v>139</v>
      </c>
      <c r="O57" s="218"/>
      <c r="P57" s="218"/>
      <c r="Q57" s="218"/>
      <c r="R57" s="218"/>
      <c r="T57" s="218"/>
      <c r="U57" s="218"/>
      <c r="V57" s="218"/>
      <c r="W57" s="218"/>
    </row>
    <row r="58" spans="2:23" ht="11.25" customHeight="1">
      <c r="B58" s="231">
        <v>44</v>
      </c>
      <c r="C58" s="232"/>
      <c r="D58" s="233">
        <f t="shared" si="0"/>
        <v>4456</v>
      </c>
      <c r="E58" s="238">
        <v>2398</v>
      </c>
      <c r="F58" s="239">
        <v>2058</v>
      </c>
      <c r="G58" s="236"/>
      <c r="H58" s="231">
        <v>99</v>
      </c>
      <c r="I58" s="237"/>
      <c r="J58" s="233">
        <f t="shared" si="1"/>
        <v>105</v>
      </c>
      <c r="K58" s="238">
        <v>19</v>
      </c>
      <c r="L58" s="238">
        <v>86</v>
      </c>
      <c r="O58" s="218"/>
      <c r="P58" s="218"/>
      <c r="Q58" s="218"/>
      <c r="R58" s="218"/>
      <c r="T58" s="218"/>
      <c r="U58" s="218"/>
      <c r="V58" s="218"/>
      <c r="W58" s="218"/>
    </row>
    <row r="59" spans="2:23" ht="11.25" customHeight="1">
      <c r="B59" s="231" t="s">
        <v>3861</v>
      </c>
      <c r="C59" s="232"/>
      <c r="D59" s="233">
        <f t="shared" si="0"/>
        <v>23376</v>
      </c>
      <c r="E59" s="234">
        <f>SUM(E60:E64)</f>
        <v>12149</v>
      </c>
      <c r="F59" s="235">
        <f>SUM(F60:F64)</f>
        <v>11227</v>
      </c>
      <c r="G59" s="236"/>
      <c r="H59" s="240" t="s">
        <v>3859</v>
      </c>
      <c r="I59" s="241"/>
      <c r="J59" s="233">
        <f t="shared" si="1"/>
        <v>200</v>
      </c>
      <c r="K59" s="238">
        <v>25</v>
      </c>
      <c r="L59" s="238">
        <v>175</v>
      </c>
      <c r="O59" s="218"/>
      <c r="P59" s="218"/>
      <c r="Q59" s="218"/>
      <c r="R59" s="218"/>
      <c r="T59" s="218"/>
      <c r="U59" s="218"/>
      <c r="V59" s="218"/>
      <c r="W59" s="218"/>
    </row>
    <row r="60" spans="2:23" ht="11.25" customHeight="1">
      <c r="B60" s="231">
        <v>45</v>
      </c>
      <c r="C60" s="232"/>
      <c r="D60" s="233">
        <f t="shared" si="0"/>
        <v>4597</v>
      </c>
      <c r="E60" s="238">
        <v>2408</v>
      </c>
      <c r="F60" s="239">
        <v>2189</v>
      </c>
      <c r="G60" s="236"/>
      <c r="H60" s="242"/>
      <c r="I60" s="243"/>
      <c r="J60" s="233"/>
      <c r="K60" s="244"/>
      <c r="L60" s="244"/>
      <c r="O60" s="218"/>
      <c r="P60" s="218"/>
      <c r="Q60" s="218"/>
      <c r="R60" s="218"/>
    </row>
    <row r="61" spans="2:23" ht="11.25" customHeight="1">
      <c r="B61" s="231">
        <v>46</v>
      </c>
      <c r="C61" s="232"/>
      <c r="D61" s="233">
        <f t="shared" si="0"/>
        <v>4758</v>
      </c>
      <c r="E61" s="238">
        <v>2465</v>
      </c>
      <c r="F61" s="239">
        <v>2293</v>
      </c>
      <c r="G61" s="236"/>
      <c r="H61" s="232" t="s">
        <v>3863</v>
      </c>
      <c r="I61" s="237"/>
      <c r="J61" s="233">
        <f>SUM(K61:L61)</f>
        <v>7913</v>
      </c>
      <c r="K61" s="238">
        <v>4084</v>
      </c>
      <c r="L61" s="238">
        <v>3829</v>
      </c>
      <c r="O61" s="218"/>
      <c r="P61" s="218"/>
      <c r="Q61" s="218"/>
      <c r="R61" s="218"/>
    </row>
    <row r="62" spans="2:23" ht="11.25" customHeight="1">
      <c r="B62" s="231">
        <v>47</v>
      </c>
      <c r="C62" s="232"/>
      <c r="D62" s="233">
        <f t="shared" si="0"/>
        <v>4794</v>
      </c>
      <c r="E62" s="238">
        <v>2538</v>
      </c>
      <c r="F62" s="239">
        <v>2256</v>
      </c>
      <c r="G62" s="236"/>
      <c r="H62" s="242"/>
      <c r="I62" s="237"/>
      <c r="J62" s="245"/>
      <c r="K62" s="246"/>
      <c r="L62" s="246"/>
      <c r="O62" s="218"/>
      <c r="P62" s="218"/>
      <c r="Q62" s="218"/>
      <c r="R62" s="218"/>
    </row>
    <row r="63" spans="2:23" ht="11.25" customHeight="1">
      <c r="B63" s="231">
        <v>48</v>
      </c>
      <c r="C63" s="232"/>
      <c r="D63" s="233">
        <f t="shared" si="0"/>
        <v>4673</v>
      </c>
      <c r="E63" s="238">
        <v>2432</v>
      </c>
      <c r="F63" s="239">
        <v>2241</v>
      </c>
      <c r="G63" s="216" t="s">
        <v>3864</v>
      </c>
      <c r="H63" s="211"/>
      <c r="I63" s="247"/>
      <c r="J63" s="248"/>
      <c r="K63" s="211"/>
      <c r="L63" s="211"/>
      <c r="O63" s="218"/>
      <c r="P63" s="218"/>
      <c r="Q63" s="218"/>
      <c r="R63" s="218"/>
    </row>
    <row r="64" spans="2:23" ht="11.25" customHeight="1">
      <c r="B64" s="231">
        <v>49</v>
      </c>
      <c r="C64" s="232"/>
      <c r="D64" s="233">
        <f t="shared" si="0"/>
        <v>4554</v>
      </c>
      <c r="E64" s="238">
        <v>2306</v>
      </c>
      <c r="F64" s="239">
        <v>2248</v>
      </c>
      <c r="G64" s="236"/>
      <c r="H64" s="232" t="s">
        <v>3865</v>
      </c>
      <c r="I64" s="237"/>
      <c r="J64" s="249">
        <f>SUM(K64:L64)</f>
        <v>37979</v>
      </c>
      <c r="K64" s="234">
        <f>E5+E11+E17</f>
        <v>19513</v>
      </c>
      <c r="L64" s="234">
        <f>F5+F11+F17</f>
        <v>18466</v>
      </c>
      <c r="O64" s="218"/>
      <c r="P64" s="218"/>
      <c r="Q64" s="218"/>
      <c r="R64" s="218"/>
    </row>
    <row r="65" spans="1:18" ht="11.25" customHeight="1">
      <c r="B65" s="231" t="s">
        <v>3866</v>
      </c>
      <c r="C65" s="232"/>
      <c r="D65" s="233">
        <f t="shared" si="0"/>
        <v>21402</v>
      </c>
      <c r="E65" s="234">
        <f>SUM(E66:E70)</f>
        <v>11074</v>
      </c>
      <c r="F65" s="235">
        <f>SUM(F66:F70)</f>
        <v>10328</v>
      </c>
      <c r="G65" s="236"/>
      <c r="H65" s="232" t="s">
        <v>3867</v>
      </c>
      <c r="I65" s="237"/>
      <c r="J65" s="249">
        <f>SUM(K65:L65)</f>
        <v>184720</v>
      </c>
      <c r="K65" s="234">
        <f>E23+E29+E35+E41+E47+E53+E59+E65+K5+K11</f>
        <v>95531</v>
      </c>
      <c r="L65" s="234">
        <f>F23+F29+F35+F41+F47+F53+F59+F65+L5+L11</f>
        <v>89189</v>
      </c>
      <c r="O65" s="218"/>
      <c r="P65" s="218"/>
      <c r="Q65" s="218"/>
      <c r="R65" s="218"/>
    </row>
    <row r="66" spans="1:18" ht="11.25" customHeight="1">
      <c r="B66" s="231">
        <v>50</v>
      </c>
      <c r="C66" s="232"/>
      <c r="D66" s="233">
        <f t="shared" si="0"/>
        <v>4401</v>
      </c>
      <c r="E66" s="238">
        <v>2287</v>
      </c>
      <c r="F66" s="239">
        <v>2114</v>
      </c>
      <c r="G66" s="236"/>
      <c r="H66" s="232" t="s">
        <v>3868</v>
      </c>
      <c r="I66" s="237"/>
      <c r="J66" s="249">
        <f>SUM(K66:L66)</f>
        <v>102319</v>
      </c>
      <c r="K66" s="234">
        <f>K17+K23+K29+K35+K41+K47+K53+K59</f>
        <v>44397</v>
      </c>
      <c r="L66" s="234">
        <f>L17+L23+L29+L35+L41+L47+L53+L59</f>
        <v>57922</v>
      </c>
    </row>
    <row r="67" spans="1:18" ht="11.25" customHeight="1">
      <c r="B67" s="231">
        <v>51</v>
      </c>
      <c r="C67" s="232"/>
      <c r="D67" s="233">
        <f t="shared" si="0"/>
        <v>4445</v>
      </c>
      <c r="E67" s="238">
        <v>2327</v>
      </c>
      <c r="F67" s="239">
        <v>2118</v>
      </c>
      <c r="G67" s="236"/>
      <c r="H67" s="232" t="s">
        <v>3869</v>
      </c>
      <c r="I67" s="237"/>
      <c r="J67" s="249">
        <f>SUM(K67:L67)</f>
        <v>50765</v>
      </c>
      <c r="K67" s="234">
        <f>K17+K23</f>
        <v>24751</v>
      </c>
      <c r="L67" s="234">
        <f>L17+L23</f>
        <v>26014</v>
      </c>
    </row>
    <row r="68" spans="1:18" ht="11.25" customHeight="1">
      <c r="B68" s="231">
        <v>52</v>
      </c>
      <c r="C68" s="232"/>
      <c r="D68" s="233">
        <f>SUM(E68:F68)</f>
        <v>4400</v>
      </c>
      <c r="E68" s="238">
        <v>2294</v>
      </c>
      <c r="F68" s="239">
        <v>2106</v>
      </c>
      <c r="G68" s="236"/>
      <c r="H68" s="232" t="s">
        <v>3870</v>
      </c>
      <c r="I68" s="243"/>
      <c r="J68" s="249">
        <f>SUM(K68:L68)</f>
        <v>51554</v>
      </c>
      <c r="K68" s="234">
        <f>K29+K35+K41+K47+K53+K59</f>
        <v>19646</v>
      </c>
      <c r="L68" s="234">
        <f>L29+L35+L41+L47+L53+L59</f>
        <v>31908</v>
      </c>
    </row>
    <row r="69" spans="1:18" ht="11.25" customHeight="1">
      <c r="B69" s="231">
        <v>53</v>
      </c>
      <c r="C69" s="232"/>
      <c r="D69" s="233">
        <f>SUM(E69:F69)</f>
        <v>4565</v>
      </c>
      <c r="E69" s="238">
        <v>2346</v>
      </c>
      <c r="F69" s="239">
        <v>2219</v>
      </c>
      <c r="G69" s="250" t="s">
        <v>3860</v>
      </c>
      <c r="H69" s="251"/>
      <c r="I69" s="252"/>
      <c r="J69" s="253">
        <v>49.3157</v>
      </c>
      <c r="K69" s="253">
        <v>47.416269999999997</v>
      </c>
      <c r="L69" s="253">
        <v>51.144739999999999</v>
      </c>
    </row>
    <row r="70" spans="1:18" ht="11.25" customHeight="1">
      <c r="A70" s="219"/>
      <c r="B70" s="254">
        <v>54</v>
      </c>
      <c r="C70" s="255"/>
      <c r="D70" s="245">
        <f>SUM(E70:F70)</f>
        <v>3591</v>
      </c>
      <c r="E70" s="256">
        <v>1820</v>
      </c>
      <c r="F70" s="257">
        <v>1771</v>
      </c>
      <c r="G70" s="258" t="s">
        <v>3862</v>
      </c>
      <c r="H70" s="259"/>
      <c r="I70" s="260"/>
      <c r="J70" s="261">
        <v>51.310009999999998</v>
      </c>
      <c r="K70" s="261">
        <v>49.209240000000001</v>
      </c>
      <c r="L70" s="261">
        <v>53.569850000000002</v>
      </c>
    </row>
    <row r="71" spans="1:18" ht="11.25" customHeight="1">
      <c r="I71" s="242"/>
      <c r="J71" s="253"/>
      <c r="K71" s="253"/>
      <c r="L71" s="253"/>
    </row>
    <row r="72" spans="1:18" ht="11.25" customHeight="1">
      <c r="I72" s="242"/>
      <c r="J72" s="253"/>
      <c r="K72" s="253"/>
      <c r="L72" s="253"/>
    </row>
    <row r="127" spans="2:3" ht="11.25" customHeight="1">
      <c r="B127" s="231"/>
      <c r="C127" s="232"/>
    </row>
    <row r="128" spans="2:3" ht="11.25" customHeight="1">
      <c r="B128" s="209"/>
    </row>
    <row r="129" spans="2:2" ht="11.25" customHeight="1">
      <c r="B129" s="209"/>
    </row>
    <row r="130" spans="2:2" ht="11.25" customHeight="1">
      <c r="B130" s="209"/>
    </row>
    <row r="131" spans="2:2" ht="11.25" customHeight="1">
      <c r="B131" s="209"/>
    </row>
    <row r="132" spans="2:2" ht="11.25" customHeight="1">
      <c r="B132" s="209"/>
    </row>
  </sheetData>
  <mergeCells count="3">
    <mergeCell ref="H59:I59"/>
    <mergeCell ref="G69:I69"/>
    <mergeCell ref="G70:I70"/>
  </mergeCells>
  <phoneticPr fontId="2"/>
  <pageMargins left="0.78740157480314965" right="0.78740157480314965" top="0.6692913385826772" bottom="0.70866141732283472" header="0.39370078740157483" footer="0.43307086614173229"/>
  <pageSetup paperSize="9" firstPageNumber="111" orientation="portrait" useFirstPageNumber="1" horizontalDpi="300" verticalDpi="300" r:id="rId1"/>
  <headerFooter alignWithMargins="0">
    <oddFooter>&amp;C
－&amp;"ＭＳ 明朝,標準"&amp;P&amp;"ＭＳ Ｐゴシック,標準"－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6"/>
  <sheetViews>
    <sheetView zoomScale="70" zoomScaleNormal="70" zoomScaleSheetLayoutView="55" workbookViewId="0">
      <selection activeCell="L8" sqref="L8"/>
    </sheetView>
  </sheetViews>
  <sheetFormatPr defaultColWidth="9" defaultRowHeight="15" customHeight="1"/>
  <cols>
    <col min="1" max="1" width="2.5" style="6" customWidth="1"/>
    <col min="2" max="2" width="7.5" style="7" bestFit="1" customWidth="1"/>
    <col min="3" max="3" width="7.125" style="6" bestFit="1" customWidth="1"/>
    <col min="4" max="15" width="10.75" style="6" customWidth="1"/>
    <col min="16" max="16" width="3.625" style="6" customWidth="1"/>
    <col min="17" max="17" width="4.125" style="6" customWidth="1"/>
    <col min="18" max="30" width="10.75" style="6" customWidth="1"/>
    <col min="31" max="31" width="3.125" style="6" customWidth="1"/>
    <col min="32" max="16384" width="9" style="6"/>
  </cols>
  <sheetData>
    <row r="1" spans="2:30" ht="28.9" customHeight="1">
      <c r="B1" s="4" t="s">
        <v>43</v>
      </c>
      <c r="C1" s="5"/>
      <c r="D1" s="5"/>
      <c r="E1" s="5"/>
      <c r="F1" s="5"/>
      <c r="G1" s="5"/>
      <c r="AC1" s="39" t="s">
        <v>45</v>
      </c>
      <c r="AD1" s="39"/>
    </row>
    <row r="2" spans="2:30" ht="9" customHeight="1">
      <c r="AC2" s="40"/>
      <c r="AD2" s="40"/>
    </row>
    <row r="3" spans="2:30" ht="33" customHeight="1">
      <c r="B3" s="8" t="s">
        <v>0</v>
      </c>
      <c r="C3" s="9" t="s">
        <v>1</v>
      </c>
      <c r="D3" s="10" t="s">
        <v>2</v>
      </c>
      <c r="E3" s="9" t="s">
        <v>3</v>
      </c>
      <c r="F3" s="10" t="s">
        <v>4</v>
      </c>
      <c r="G3" s="9" t="s">
        <v>5</v>
      </c>
      <c r="H3" s="10" t="s">
        <v>6</v>
      </c>
      <c r="I3" s="9" t="s">
        <v>7</v>
      </c>
      <c r="J3" s="10" t="s">
        <v>8</v>
      </c>
      <c r="K3" s="9" t="s">
        <v>9</v>
      </c>
      <c r="L3" s="10" t="s">
        <v>10</v>
      </c>
      <c r="M3" s="9" t="s">
        <v>11</v>
      </c>
      <c r="N3" s="10" t="s">
        <v>12</v>
      </c>
      <c r="O3" s="9" t="s">
        <v>13</v>
      </c>
      <c r="P3" s="2"/>
      <c r="Q3" s="2"/>
      <c r="R3" s="9" t="s">
        <v>14</v>
      </c>
      <c r="S3" s="9" t="s">
        <v>15</v>
      </c>
      <c r="T3" s="10" t="s">
        <v>16</v>
      </c>
      <c r="U3" s="9" t="s">
        <v>17</v>
      </c>
      <c r="V3" s="10" t="s">
        <v>18</v>
      </c>
      <c r="W3" s="9" t="s">
        <v>19</v>
      </c>
      <c r="X3" s="10" t="s">
        <v>20</v>
      </c>
      <c r="Y3" s="9" t="s">
        <v>21</v>
      </c>
      <c r="Z3" s="10" t="s">
        <v>22</v>
      </c>
      <c r="AA3" s="11" t="s">
        <v>23</v>
      </c>
      <c r="AB3" s="12" t="s">
        <v>24</v>
      </c>
      <c r="AC3" s="11" t="s">
        <v>25</v>
      </c>
      <c r="AD3" s="13" t="s">
        <v>26</v>
      </c>
    </row>
    <row r="4" spans="2:30" ht="27" customHeight="1">
      <c r="B4" s="14"/>
      <c r="C4" s="15" t="s">
        <v>27</v>
      </c>
      <c r="D4" s="16">
        <v>2955</v>
      </c>
      <c r="E4" s="17">
        <v>3442</v>
      </c>
      <c r="F4" s="16">
        <v>4026</v>
      </c>
      <c r="G4" s="17">
        <v>4466</v>
      </c>
      <c r="H4" s="16">
        <v>3599</v>
      </c>
      <c r="I4" s="17">
        <v>3965</v>
      </c>
      <c r="J4" s="16">
        <v>4233</v>
      </c>
      <c r="K4" s="17">
        <v>4837</v>
      </c>
      <c r="L4" s="16">
        <v>5882</v>
      </c>
      <c r="M4" s="17">
        <v>6993</v>
      </c>
      <c r="N4" s="16">
        <v>6358</v>
      </c>
      <c r="O4" s="17">
        <v>6446</v>
      </c>
      <c r="P4" s="3"/>
      <c r="Q4" s="3"/>
      <c r="R4" s="17">
        <v>6402</v>
      </c>
      <c r="S4" s="17">
        <v>6742</v>
      </c>
      <c r="T4" s="16">
        <v>6547</v>
      </c>
      <c r="U4" s="17">
        <v>5020</v>
      </c>
      <c r="V4" s="16">
        <v>3918</v>
      </c>
      <c r="W4" s="17">
        <v>2759</v>
      </c>
      <c r="X4" s="16">
        <v>1814</v>
      </c>
      <c r="Y4" s="17">
        <v>3604</v>
      </c>
      <c r="Z4" s="17">
        <f t="shared" ref="Z4:Z42" si="0">SUM(D4:Y4)</f>
        <v>94008</v>
      </c>
      <c r="AA4" s="17">
        <f t="shared" ref="AA4:AA42" si="1">SUM(D4:F4)</f>
        <v>10423</v>
      </c>
      <c r="AB4" s="17">
        <f t="shared" ref="AB4:AB42" si="2">SUM(G4:R4)</f>
        <v>53181</v>
      </c>
      <c r="AC4" s="17">
        <f t="shared" ref="AC4:AC42" si="3">SUM(S4:X4)</f>
        <v>26800</v>
      </c>
      <c r="AD4" s="17">
        <f>SUM(U4:X4)</f>
        <v>13511</v>
      </c>
    </row>
    <row r="5" spans="2:30" ht="27" customHeight="1">
      <c r="B5" s="18" t="s">
        <v>28</v>
      </c>
      <c r="C5" s="19" t="s">
        <v>29</v>
      </c>
      <c r="D5" s="20">
        <v>1516</v>
      </c>
      <c r="E5" s="21">
        <v>1807</v>
      </c>
      <c r="F5" s="20">
        <v>2020</v>
      </c>
      <c r="G5" s="21">
        <v>2385</v>
      </c>
      <c r="H5" s="20">
        <v>1951</v>
      </c>
      <c r="I5" s="21">
        <v>2194</v>
      </c>
      <c r="J5" s="20">
        <v>2215</v>
      </c>
      <c r="K5" s="21">
        <v>2493</v>
      </c>
      <c r="L5" s="20">
        <v>3100</v>
      </c>
      <c r="M5" s="21">
        <v>3598</v>
      </c>
      <c r="N5" s="20">
        <v>3299</v>
      </c>
      <c r="O5" s="21">
        <v>3293</v>
      </c>
      <c r="P5" s="3"/>
      <c r="Q5" s="3"/>
      <c r="R5" s="21">
        <v>3211</v>
      </c>
      <c r="S5" s="21">
        <v>3306</v>
      </c>
      <c r="T5" s="20">
        <v>3068</v>
      </c>
      <c r="U5" s="21">
        <v>2249</v>
      </c>
      <c r="V5" s="20">
        <v>1570</v>
      </c>
      <c r="W5" s="21">
        <v>919</v>
      </c>
      <c r="X5" s="20">
        <v>438</v>
      </c>
      <c r="Y5" s="21">
        <v>1914</v>
      </c>
      <c r="Z5" s="21">
        <f t="shared" si="0"/>
        <v>46546</v>
      </c>
      <c r="AA5" s="21">
        <f t="shared" si="1"/>
        <v>5343</v>
      </c>
      <c r="AB5" s="21">
        <f t="shared" si="2"/>
        <v>27739</v>
      </c>
      <c r="AC5" s="21">
        <f t="shared" si="3"/>
        <v>11550</v>
      </c>
      <c r="AD5" s="21">
        <f t="shared" ref="AD5:AD42" si="4">SUM(U5:X5)</f>
        <v>5176</v>
      </c>
    </row>
    <row r="6" spans="2:30" ht="27" customHeight="1">
      <c r="B6" s="22"/>
      <c r="C6" s="23" t="s">
        <v>30</v>
      </c>
      <c r="D6" s="1">
        <v>1439</v>
      </c>
      <c r="E6" s="24">
        <v>1635</v>
      </c>
      <c r="F6" s="1">
        <v>2006</v>
      </c>
      <c r="G6" s="24">
        <v>2081</v>
      </c>
      <c r="H6" s="1">
        <v>1648</v>
      </c>
      <c r="I6" s="24">
        <v>1771</v>
      </c>
      <c r="J6" s="1">
        <v>2018</v>
      </c>
      <c r="K6" s="24">
        <v>2344</v>
      </c>
      <c r="L6" s="1">
        <v>2782</v>
      </c>
      <c r="M6" s="24">
        <v>3395</v>
      </c>
      <c r="N6" s="1">
        <v>3059</v>
      </c>
      <c r="O6" s="24">
        <v>3153</v>
      </c>
      <c r="P6" s="3"/>
      <c r="Q6" s="3"/>
      <c r="R6" s="24">
        <v>3191</v>
      </c>
      <c r="S6" s="24">
        <v>3436</v>
      </c>
      <c r="T6" s="1">
        <v>3479</v>
      </c>
      <c r="U6" s="24">
        <v>2771</v>
      </c>
      <c r="V6" s="1">
        <v>2348</v>
      </c>
      <c r="W6" s="24">
        <v>1840</v>
      </c>
      <c r="X6" s="1">
        <v>1376</v>
      </c>
      <c r="Y6" s="24">
        <v>1690</v>
      </c>
      <c r="Z6" s="24">
        <f t="shared" si="0"/>
        <v>47462</v>
      </c>
      <c r="AA6" s="24">
        <f t="shared" si="1"/>
        <v>5080</v>
      </c>
      <c r="AB6" s="24">
        <f t="shared" si="2"/>
        <v>25442</v>
      </c>
      <c r="AC6" s="24">
        <f t="shared" si="3"/>
        <v>15250</v>
      </c>
      <c r="AD6" s="24">
        <f t="shared" si="4"/>
        <v>8335</v>
      </c>
    </row>
    <row r="7" spans="2:30" ht="27" customHeight="1">
      <c r="B7" s="14"/>
      <c r="C7" s="15" t="s">
        <v>27</v>
      </c>
      <c r="D7" s="25">
        <v>3461</v>
      </c>
      <c r="E7" s="26">
        <v>3584</v>
      </c>
      <c r="F7" s="25">
        <v>3780</v>
      </c>
      <c r="G7" s="26">
        <v>3645</v>
      </c>
      <c r="H7" s="25">
        <v>3263</v>
      </c>
      <c r="I7" s="26">
        <v>4093</v>
      </c>
      <c r="J7" s="25">
        <v>4451</v>
      </c>
      <c r="K7" s="26">
        <v>4926</v>
      </c>
      <c r="L7" s="25">
        <v>5544</v>
      </c>
      <c r="M7" s="26">
        <v>6035</v>
      </c>
      <c r="N7" s="25">
        <v>5491</v>
      </c>
      <c r="O7" s="26">
        <v>5121</v>
      </c>
      <c r="P7" s="3"/>
      <c r="Q7" s="3"/>
      <c r="R7" s="17">
        <v>5120</v>
      </c>
      <c r="S7" s="26">
        <v>5658</v>
      </c>
      <c r="T7" s="25">
        <v>5413</v>
      </c>
      <c r="U7" s="26">
        <v>4287</v>
      </c>
      <c r="V7" s="25">
        <v>3281</v>
      </c>
      <c r="W7" s="26">
        <v>2363</v>
      </c>
      <c r="X7" s="25">
        <v>1516</v>
      </c>
      <c r="Y7" s="26">
        <v>2144</v>
      </c>
      <c r="Z7" s="26">
        <f t="shared" si="0"/>
        <v>83176</v>
      </c>
      <c r="AA7" s="26">
        <f t="shared" si="1"/>
        <v>10825</v>
      </c>
      <c r="AB7" s="26">
        <f t="shared" si="2"/>
        <v>47689</v>
      </c>
      <c r="AC7" s="26">
        <f t="shared" si="3"/>
        <v>22518</v>
      </c>
      <c r="AD7" s="26">
        <f t="shared" si="4"/>
        <v>11447</v>
      </c>
    </row>
    <row r="8" spans="2:30" ht="27" customHeight="1">
      <c r="B8" s="18" t="s">
        <v>31</v>
      </c>
      <c r="C8" s="19" t="s">
        <v>29</v>
      </c>
      <c r="D8" s="20">
        <v>1764</v>
      </c>
      <c r="E8" s="21">
        <v>1807</v>
      </c>
      <c r="F8" s="20">
        <v>1951</v>
      </c>
      <c r="G8" s="21">
        <v>1817</v>
      </c>
      <c r="H8" s="20">
        <v>1698</v>
      </c>
      <c r="I8" s="21">
        <v>2126</v>
      </c>
      <c r="J8" s="20">
        <v>2344</v>
      </c>
      <c r="K8" s="21">
        <v>2488</v>
      </c>
      <c r="L8" s="20">
        <v>2849</v>
      </c>
      <c r="M8" s="21">
        <v>3107</v>
      </c>
      <c r="N8" s="20">
        <v>2811</v>
      </c>
      <c r="O8" s="21">
        <v>2557</v>
      </c>
      <c r="P8" s="3"/>
      <c r="Q8" s="3"/>
      <c r="R8" s="21">
        <v>2613</v>
      </c>
      <c r="S8" s="21">
        <v>2758</v>
      </c>
      <c r="T8" s="20">
        <v>2589</v>
      </c>
      <c r="U8" s="21">
        <v>1922</v>
      </c>
      <c r="V8" s="20">
        <v>1292</v>
      </c>
      <c r="W8" s="21">
        <v>756</v>
      </c>
      <c r="X8" s="20">
        <v>358</v>
      </c>
      <c r="Y8" s="21">
        <v>1058</v>
      </c>
      <c r="Z8" s="21">
        <f t="shared" si="0"/>
        <v>40665</v>
      </c>
      <c r="AA8" s="21">
        <f t="shared" si="1"/>
        <v>5522</v>
      </c>
      <c r="AB8" s="21">
        <f t="shared" si="2"/>
        <v>24410</v>
      </c>
      <c r="AC8" s="21">
        <f t="shared" si="3"/>
        <v>9675</v>
      </c>
      <c r="AD8" s="21">
        <f t="shared" si="4"/>
        <v>4328</v>
      </c>
    </row>
    <row r="9" spans="2:30" ht="27" customHeight="1">
      <c r="B9" s="27"/>
      <c r="C9" s="23" t="s">
        <v>30</v>
      </c>
      <c r="D9" s="28">
        <v>1697</v>
      </c>
      <c r="E9" s="29">
        <v>1777</v>
      </c>
      <c r="F9" s="28">
        <v>1829</v>
      </c>
      <c r="G9" s="29">
        <v>1828</v>
      </c>
      <c r="H9" s="28">
        <v>1565</v>
      </c>
      <c r="I9" s="29">
        <v>1967</v>
      </c>
      <c r="J9" s="28">
        <v>2107</v>
      </c>
      <c r="K9" s="29">
        <v>2438</v>
      </c>
      <c r="L9" s="28">
        <v>2695</v>
      </c>
      <c r="M9" s="29">
        <v>2928</v>
      </c>
      <c r="N9" s="28">
        <v>2680</v>
      </c>
      <c r="O9" s="29">
        <v>2564</v>
      </c>
      <c r="P9" s="3"/>
      <c r="Q9" s="3"/>
      <c r="R9" s="24">
        <v>2507</v>
      </c>
      <c r="S9" s="29">
        <v>2900</v>
      </c>
      <c r="T9" s="28">
        <v>2824</v>
      </c>
      <c r="U9" s="29">
        <v>2365</v>
      </c>
      <c r="V9" s="28">
        <v>1989</v>
      </c>
      <c r="W9" s="29">
        <v>1607</v>
      </c>
      <c r="X9" s="28">
        <v>1158</v>
      </c>
      <c r="Y9" s="29">
        <v>1086</v>
      </c>
      <c r="Z9" s="24">
        <f t="shared" si="0"/>
        <v>42511</v>
      </c>
      <c r="AA9" s="24">
        <f t="shared" si="1"/>
        <v>5303</v>
      </c>
      <c r="AB9" s="24">
        <f t="shared" si="2"/>
        <v>23279</v>
      </c>
      <c r="AC9" s="29">
        <f t="shared" si="3"/>
        <v>12843</v>
      </c>
      <c r="AD9" s="29">
        <f t="shared" si="4"/>
        <v>7119</v>
      </c>
    </row>
    <row r="10" spans="2:30" ht="27" customHeight="1">
      <c r="B10" s="14"/>
      <c r="C10" s="15" t="s">
        <v>27</v>
      </c>
      <c r="D10" s="16">
        <v>1592</v>
      </c>
      <c r="E10" s="17">
        <v>1880</v>
      </c>
      <c r="F10" s="16">
        <v>1942</v>
      </c>
      <c r="G10" s="17">
        <v>2155</v>
      </c>
      <c r="H10" s="16">
        <v>1719</v>
      </c>
      <c r="I10" s="17">
        <v>2092</v>
      </c>
      <c r="J10" s="16">
        <v>2277</v>
      </c>
      <c r="K10" s="17">
        <v>2579</v>
      </c>
      <c r="L10" s="16">
        <v>3041</v>
      </c>
      <c r="M10" s="17">
        <v>3374</v>
      </c>
      <c r="N10" s="16">
        <v>3108</v>
      </c>
      <c r="O10" s="17">
        <v>3138</v>
      </c>
      <c r="P10" s="3"/>
      <c r="Q10" s="3"/>
      <c r="R10" s="17">
        <v>3191</v>
      </c>
      <c r="S10" s="17">
        <v>3857</v>
      </c>
      <c r="T10" s="16">
        <v>3712</v>
      </c>
      <c r="U10" s="17">
        <v>3121</v>
      </c>
      <c r="V10" s="16">
        <v>2448</v>
      </c>
      <c r="W10" s="17">
        <v>1679</v>
      </c>
      <c r="X10" s="16">
        <v>1051</v>
      </c>
      <c r="Y10" s="17">
        <v>71</v>
      </c>
      <c r="Z10" s="26">
        <f t="shared" si="0"/>
        <v>48027</v>
      </c>
      <c r="AA10" s="26">
        <f t="shared" si="1"/>
        <v>5414</v>
      </c>
      <c r="AB10" s="26">
        <f t="shared" si="2"/>
        <v>26674</v>
      </c>
      <c r="AC10" s="17">
        <f t="shared" si="3"/>
        <v>15868</v>
      </c>
      <c r="AD10" s="17">
        <f t="shared" si="4"/>
        <v>8299</v>
      </c>
    </row>
    <row r="11" spans="2:30" ht="27" customHeight="1">
      <c r="B11" s="18" t="s">
        <v>32</v>
      </c>
      <c r="C11" s="19" t="s">
        <v>29</v>
      </c>
      <c r="D11" s="20">
        <v>805</v>
      </c>
      <c r="E11" s="21">
        <v>979</v>
      </c>
      <c r="F11" s="20">
        <v>996</v>
      </c>
      <c r="G11" s="21">
        <v>1121</v>
      </c>
      <c r="H11" s="20">
        <v>898</v>
      </c>
      <c r="I11" s="21">
        <v>1094</v>
      </c>
      <c r="J11" s="20">
        <v>1216</v>
      </c>
      <c r="K11" s="21">
        <v>1320</v>
      </c>
      <c r="L11" s="20">
        <v>1594</v>
      </c>
      <c r="M11" s="21">
        <v>1739</v>
      </c>
      <c r="N11" s="20">
        <v>1621</v>
      </c>
      <c r="O11" s="21">
        <v>1572</v>
      </c>
      <c r="P11" s="3"/>
      <c r="Q11" s="3"/>
      <c r="R11" s="21">
        <v>1631</v>
      </c>
      <c r="S11" s="21">
        <v>1905</v>
      </c>
      <c r="T11" s="20">
        <v>1771</v>
      </c>
      <c r="U11" s="21">
        <v>1448</v>
      </c>
      <c r="V11" s="20">
        <v>1011</v>
      </c>
      <c r="W11" s="21">
        <v>629</v>
      </c>
      <c r="X11" s="20">
        <v>266</v>
      </c>
      <c r="Y11" s="21">
        <v>39</v>
      </c>
      <c r="Z11" s="21">
        <f t="shared" si="0"/>
        <v>23655</v>
      </c>
      <c r="AA11" s="21">
        <f t="shared" si="1"/>
        <v>2780</v>
      </c>
      <c r="AB11" s="21">
        <f t="shared" si="2"/>
        <v>13806</v>
      </c>
      <c r="AC11" s="21">
        <f t="shared" si="3"/>
        <v>7030</v>
      </c>
      <c r="AD11" s="21">
        <f t="shared" si="4"/>
        <v>3354</v>
      </c>
    </row>
    <row r="12" spans="2:30" ht="27" customHeight="1">
      <c r="B12" s="22"/>
      <c r="C12" s="23" t="s">
        <v>30</v>
      </c>
      <c r="D12" s="1">
        <v>787</v>
      </c>
      <c r="E12" s="24">
        <v>901</v>
      </c>
      <c r="F12" s="1">
        <v>946</v>
      </c>
      <c r="G12" s="24">
        <v>1034</v>
      </c>
      <c r="H12" s="1">
        <v>821</v>
      </c>
      <c r="I12" s="24">
        <v>998</v>
      </c>
      <c r="J12" s="1">
        <v>1061</v>
      </c>
      <c r="K12" s="24">
        <v>1259</v>
      </c>
      <c r="L12" s="1">
        <v>1447</v>
      </c>
      <c r="M12" s="24">
        <v>1635</v>
      </c>
      <c r="N12" s="1">
        <v>1487</v>
      </c>
      <c r="O12" s="24">
        <v>1566</v>
      </c>
      <c r="P12" s="3"/>
      <c r="Q12" s="3"/>
      <c r="R12" s="24">
        <v>1560</v>
      </c>
      <c r="S12" s="24">
        <v>1952</v>
      </c>
      <c r="T12" s="1">
        <v>1941</v>
      </c>
      <c r="U12" s="24">
        <v>1673</v>
      </c>
      <c r="V12" s="1">
        <v>1437</v>
      </c>
      <c r="W12" s="24">
        <v>1050</v>
      </c>
      <c r="X12" s="1">
        <v>785</v>
      </c>
      <c r="Y12" s="24">
        <v>32</v>
      </c>
      <c r="Z12" s="24">
        <f t="shared" si="0"/>
        <v>24372</v>
      </c>
      <c r="AA12" s="24">
        <f t="shared" si="1"/>
        <v>2634</v>
      </c>
      <c r="AB12" s="24">
        <f t="shared" si="2"/>
        <v>12868</v>
      </c>
      <c r="AC12" s="24">
        <f t="shared" si="3"/>
        <v>8838</v>
      </c>
      <c r="AD12" s="24">
        <f t="shared" si="4"/>
        <v>4945</v>
      </c>
    </row>
    <row r="13" spans="2:30" ht="27" customHeight="1">
      <c r="B13" s="14"/>
      <c r="C13" s="15" t="s">
        <v>27</v>
      </c>
      <c r="D13" s="25">
        <v>1115</v>
      </c>
      <c r="E13" s="26">
        <v>1311</v>
      </c>
      <c r="F13" s="25">
        <v>1415</v>
      </c>
      <c r="G13" s="26">
        <v>1404</v>
      </c>
      <c r="H13" s="25">
        <v>1136</v>
      </c>
      <c r="I13" s="26">
        <v>1342</v>
      </c>
      <c r="J13" s="25">
        <v>1528</v>
      </c>
      <c r="K13" s="26">
        <v>1791</v>
      </c>
      <c r="L13" s="25">
        <v>2032</v>
      </c>
      <c r="M13" s="26">
        <v>2234</v>
      </c>
      <c r="N13" s="25">
        <v>1940</v>
      </c>
      <c r="O13" s="26">
        <v>2060</v>
      </c>
      <c r="P13" s="3"/>
      <c r="Q13" s="3"/>
      <c r="R13" s="26">
        <v>2299</v>
      </c>
      <c r="S13" s="26">
        <v>3016</v>
      </c>
      <c r="T13" s="25">
        <v>2856</v>
      </c>
      <c r="U13" s="26">
        <v>2014</v>
      </c>
      <c r="V13" s="25">
        <v>1591</v>
      </c>
      <c r="W13" s="26">
        <v>1157</v>
      </c>
      <c r="X13" s="25">
        <v>673</v>
      </c>
      <c r="Y13" s="26">
        <v>593</v>
      </c>
      <c r="Z13" s="26">
        <f t="shared" si="0"/>
        <v>33507</v>
      </c>
      <c r="AA13" s="26">
        <f t="shared" si="1"/>
        <v>3841</v>
      </c>
      <c r="AB13" s="26">
        <f t="shared" si="2"/>
        <v>17766</v>
      </c>
      <c r="AC13" s="26">
        <f t="shared" si="3"/>
        <v>11307</v>
      </c>
      <c r="AD13" s="26">
        <f t="shared" si="4"/>
        <v>5435</v>
      </c>
    </row>
    <row r="14" spans="2:30" ht="27" customHeight="1">
      <c r="B14" s="18" t="s">
        <v>33</v>
      </c>
      <c r="C14" s="19" t="s">
        <v>29</v>
      </c>
      <c r="D14" s="20">
        <v>558</v>
      </c>
      <c r="E14" s="21">
        <v>703</v>
      </c>
      <c r="F14" s="20">
        <v>725</v>
      </c>
      <c r="G14" s="21">
        <v>725</v>
      </c>
      <c r="H14" s="20">
        <v>588</v>
      </c>
      <c r="I14" s="21">
        <v>682</v>
      </c>
      <c r="J14" s="20">
        <v>753</v>
      </c>
      <c r="K14" s="21">
        <v>905</v>
      </c>
      <c r="L14" s="20">
        <v>1070</v>
      </c>
      <c r="M14" s="21">
        <v>1144</v>
      </c>
      <c r="N14" s="20">
        <v>956</v>
      </c>
      <c r="O14" s="21">
        <v>998</v>
      </c>
      <c r="P14" s="3"/>
      <c r="Q14" s="3"/>
      <c r="R14" s="21">
        <v>1089</v>
      </c>
      <c r="S14" s="21">
        <v>1469</v>
      </c>
      <c r="T14" s="20">
        <v>1359</v>
      </c>
      <c r="U14" s="21">
        <v>903</v>
      </c>
      <c r="V14" s="20">
        <v>611</v>
      </c>
      <c r="W14" s="21">
        <v>348</v>
      </c>
      <c r="X14" s="20">
        <v>151</v>
      </c>
      <c r="Y14" s="21">
        <v>257</v>
      </c>
      <c r="Z14" s="21">
        <f t="shared" si="0"/>
        <v>15994</v>
      </c>
      <c r="AA14" s="21">
        <f t="shared" si="1"/>
        <v>1986</v>
      </c>
      <c r="AB14" s="21">
        <f t="shared" si="2"/>
        <v>8910</v>
      </c>
      <c r="AC14" s="21">
        <f t="shared" si="3"/>
        <v>4841</v>
      </c>
      <c r="AD14" s="21">
        <f t="shared" si="4"/>
        <v>2013</v>
      </c>
    </row>
    <row r="15" spans="2:30" ht="27" customHeight="1">
      <c r="B15" s="27"/>
      <c r="C15" s="23" t="s">
        <v>30</v>
      </c>
      <c r="D15" s="28">
        <v>557</v>
      </c>
      <c r="E15" s="29">
        <v>608</v>
      </c>
      <c r="F15" s="28">
        <v>690</v>
      </c>
      <c r="G15" s="29">
        <v>679</v>
      </c>
      <c r="H15" s="28">
        <v>548</v>
      </c>
      <c r="I15" s="29">
        <v>660</v>
      </c>
      <c r="J15" s="28">
        <v>775</v>
      </c>
      <c r="K15" s="29">
        <v>886</v>
      </c>
      <c r="L15" s="28">
        <v>962</v>
      </c>
      <c r="M15" s="29">
        <v>1090</v>
      </c>
      <c r="N15" s="28">
        <v>984</v>
      </c>
      <c r="O15" s="29">
        <v>1062</v>
      </c>
      <c r="P15" s="3"/>
      <c r="Q15" s="3"/>
      <c r="R15" s="29">
        <v>1210</v>
      </c>
      <c r="S15" s="29">
        <v>1547</v>
      </c>
      <c r="T15" s="28">
        <v>1497</v>
      </c>
      <c r="U15" s="29">
        <v>1111</v>
      </c>
      <c r="V15" s="28">
        <v>980</v>
      </c>
      <c r="W15" s="29">
        <v>809</v>
      </c>
      <c r="X15" s="28">
        <v>522</v>
      </c>
      <c r="Y15" s="29">
        <v>336</v>
      </c>
      <c r="Z15" s="24">
        <f t="shared" si="0"/>
        <v>17513</v>
      </c>
      <c r="AA15" s="24">
        <f t="shared" si="1"/>
        <v>1855</v>
      </c>
      <c r="AB15" s="24">
        <f t="shared" si="2"/>
        <v>8856</v>
      </c>
      <c r="AC15" s="29">
        <f t="shared" si="3"/>
        <v>6466</v>
      </c>
      <c r="AD15" s="29">
        <f t="shared" si="4"/>
        <v>3422</v>
      </c>
    </row>
    <row r="16" spans="2:30" ht="27" customHeight="1">
      <c r="B16" s="14"/>
      <c r="C16" s="15" t="s">
        <v>27</v>
      </c>
      <c r="D16" s="16">
        <v>849</v>
      </c>
      <c r="E16" s="17">
        <v>886</v>
      </c>
      <c r="F16" s="16">
        <v>976</v>
      </c>
      <c r="G16" s="17">
        <v>994</v>
      </c>
      <c r="H16" s="16">
        <v>864</v>
      </c>
      <c r="I16" s="17">
        <v>1159</v>
      </c>
      <c r="J16" s="16">
        <v>1249</v>
      </c>
      <c r="K16" s="17">
        <v>1336</v>
      </c>
      <c r="L16" s="16">
        <v>1574</v>
      </c>
      <c r="M16" s="17">
        <v>1814</v>
      </c>
      <c r="N16" s="16">
        <v>1631</v>
      </c>
      <c r="O16" s="17">
        <v>1691</v>
      </c>
      <c r="P16" s="3"/>
      <c r="Q16" s="3"/>
      <c r="R16" s="17">
        <v>1755</v>
      </c>
      <c r="S16" s="17">
        <v>2007</v>
      </c>
      <c r="T16" s="16">
        <v>2014</v>
      </c>
      <c r="U16" s="17">
        <v>1472</v>
      </c>
      <c r="V16" s="16">
        <v>1138</v>
      </c>
      <c r="W16" s="17">
        <v>851</v>
      </c>
      <c r="X16" s="16">
        <v>525</v>
      </c>
      <c r="Y16" s="17">
        <v>710</v>
      </c>
      <c r="Z16" s="26">
        <f t="shared" si="0"/>
        <v>25495</v>
      </c>
      <c r="AA16" s="26">
        <f t="shared" si="1"/>
        <v>2711</v>
      </c>
      <c r="AB16" s="26">
        <f t="shared" si="2"/>
        <v>14067</v>
      </c>
      <c r="AC16" s="17">
        <f t="shared" si="3"/>
        <v>8007</v>
      </c>
      <c r="AD16" s="17">
        <f t="shared" si="4"/>
        <v>3986</v>
      </c>
    </row>
    <row r="17" spans="2:30" ht="27" customHeight="1">
      <c r="B17" s="27" t="s">
        <v>34</v>
      </c>
      <c r="C17" s="19" t="s">
        <v>29</v>
      </c>
      <c r="D17" s="20">
        <v>457</v>
      </c>
      <c r="E17" s="21">
        <v>455</v>
      </c>
      <c r="F17" s="20">
        <v>502</v>
      </c>
      <c r="G17" s="21">
        <v>492</v>
      </c>
      <c r="H17" s="20">
        <v>449</v>
      </c>
      <c r="I17" s="21">
        <v>630</v>
      </c>
      <c r="J17" s="20">
        <v>669</v>
      </c>
      <c r="K17" s="21">
        <v>683</v>
      </c>
      <c r="L17" s="20">
        <v>822</v>
      </c>
      <c r="M17" s="21">
        <v>972</v>
      </c>
      <c r="N17" s="20">
        <v>875</v>
      </c>
      <c r="O17" s="21">
        <v>864</v>
      </c>
      <c r="P17" s="3"/>
      <c r="Q17" s="3"/>
      <c r="R17" s="21">
        <v>857</v>
      </c>
      <c r="S17" s="21">
        <v>1024</v>
      </c>
      <c r="T17" s="20">
        <v>932</v>
      </c>
      <c r="U17" s="21">
        <v>656</v>
      </c>
      <c r="V17" s="20">
        <v>423</v>
      </c>
      <c r="W17" s="21">
        <v>270</v>
      </c>
      <c r="X17" s="20">
        <v>113</v>
      </c>
      <c r="Y17" s="21">
        <v>358</v>
      </c>
      <c r="Z17" s="21">
        <f t="shared" si="0"/>
        <v>12503</v>
      </c>
      <c r="AA17" s="21">
        <f t="shared" si="1"/>
        <v>1414</v>
      </c>
      <c r="AB17" s="21">
        <f t="shared" si="2"/>
        <v>7313</v>
      </c>
      <c r="AC17" s="21">
        <f t="shared" si="3"/>
        <v>3418</v>
      </c>
      <c r="AD17" s="21">
        <f t="shared" si="4"/>
        <v>1462</v>
      </c>
    </row>
    <row r="18" spans="2:30" ht="27" customHeight="1">
      <c r="B18" s="30"/>
      <c r="C18" s="23" t="s">
        <v>30</v>
      </c>
      <c r="D18" s="1">
        <v>392</v>
      </c>
      <c r="E18" s="24">
        <v>431</v>
      </c>
      <c r="F18" s="1">
        <v>474</v>
      </c>
      <c r="G18" s="24">
        <v>502</v>
      </c>
      <c r="H18" s="1">
        <v>415</v>
      </c>
      <c r="I18" s="24">
        <v>529</v>
      </c>
      <c r="J18" s="1">
        <v>580</v>
      </c>
      <c r="K18" s="24">
        <v>653</v>
      </c>
      <c r="L18" s="1">
        <v>752</v>
      </c>
      <c r="M18" s="24">
        <v>842</v>
      </c>
      <c r="N18" s="1">
        <v>756</v>
      </c>
      <c r="O18" s="24">
        <v>827</v>
      </c>
      <c r="P18" s="3"/>
      <c r="Q18" s="3"/>
      <c r="R18" s="24">
        <v>898</v>
      </c>
      <c r="S18" s="24">
        <v>983</v>
      </c>
      <c r="T18" s="1">
        <v>1082</v>
      </c>
      <c r="U18" s="24">
        <v>816</v>
      </c>
      <c r="V18" s="1">
        <v>715</v>
      </c>
      <c r="W18" s="24">
        <v>581</v>
      </c>
      <c r="X18" s="1">
        <v>412</v>
      </c>
      <c r="Y18" s="24">
        <v>352</v>
      </c>
      <c r="Z18" s="24">
        <f t="shared" si="0"/>
        <v>12992</v>
      </c>
      <c r="AA18" s="24">
        <f t="shared" si="1"/>
        <v>1297</v>
      </c>
      <c r="AB18" s="29">
        <f t="shared" si="2"/>
        <v>6754</v>
      </c>
      <c r="AC18" s="24">
        <f t="shared" si="3"/>
        <v>4589</v>
      </c>
      <c r="AD18" s="24">
        <f t="shared" si="4"/>
        <v>2524</v>
      </c>
    </row>
    <row r="19" spans="2:30" ht="27" customHeight="1">
      <c r="B19" s="14"/>
      <c r="C19" s="15" t="s">
        <v>27</v>
      </c>
      <c r="D19" s="25">
        <v>478</v>
      </c>
      <c r="E19" s="26">
        <v>497</v>
      </c>
      <c r="F19" s="25">
        <v>484</v>
      </c>
      <c r="G19" s="26">
        <v>516</v>
      </c>
      <c r="H19" s="25">
        <v>445</v>
      </c>
      <c r="I19" s="26">
        <v>542</v>
      </c>
      <c r="J19" s="25">
        <v>704</v>
      </c>
      <c r="K19" s="26">
        <v>713</v>
      </c>
      <c r="L19" s="25">
        <v>796</v>
      </c>
      <c r="M19" s="26">
        <v>817</v>
      </c>
      <c r="N19" s="25">
        <v>842</v>
      </c>
      <c r="O19" s="26">
        <v>1032</v>
      </c>
      <c r="P19" s="3"/>
      <c r="Q19" s="3"/>
      <c r="R19" s="26">
        <v>1130</v>
      </c>
      <c r="S19" s="26">
        <v>1289</v>
      </c>
      <c r="T19" s="25">
        <v>1200</v>
      </c>
      <c r="U19" s="26">
        <v>947</v>
      </c>
      <c r="V19" s="25">
        <v>820</v>
      </c>
      <c r="W19" s="26">
        <v>627</v>
      </c>
      <c r="X19" s="25">
        <v>399</v>
      </c>
      <c r="Y19" s="26">
        <v>252</v>
      </c>
      <c r="Z19" s="26">
        <f t="shared" si="0"/>
        <v>14530</v>
      </c>
      <c r="AA19" s="26">
        <f t="shared" si="1"/>
        <v>1459</v>
      </c>
      <c r="AB19" s="17">
        <f t="shared" si="2"/>
        <v>7537</v>
      </c>
      <c r="AC19" s="26">
        <f t="shared" si="3"/>
        <v>5282</v>
      </c>
      <c r="AD19" s="26">
        <f t="shared" si="4"/>
        <v>2793</v>
      </c>
    </row>
    <row r="20" spans="2:30" ht="27" customHeight="1">
      <c r="B20" s="18" t="s">
        <v>35</v>
      </c>
      <c r="C20" s="19" t="s">
        <v>29</v>
      </c>
      <c r="D20" s="20">
        <v>261</v>
      </c>
      <c r="E20" s="21">
        <v>253</v>
      </c>
      <c r="F20" s="20">
        <v>249</v>
      </c>
      <c r="G20" s="21">
        <v>271</v>
      </c>
      <c r="H20" s="20">
        <v>224</v>
      </c>
      <c r="I20" s="21">
        <v>275</v>
      </c>
      <c r="J20" s="20">
        <v>376</v>
      </c>
      <c r="K20" s="21">
        <v>387</v>
      </c>
      <c r="L20" s="20">
        <v>410</v>
      </c>
      <c r="M20" s="21">
        <v>447</v>
      </c>
      <c r="N20" s="20">
        <v>414</v>
      </c>
      <c r="O20" s="21">
        <v>510</v>
      </c>
      <c r="P20" s="3"/>
      <c r="Q20" s="3"/>
      <c r="R20" s="21">
        <v>576</v>
      </c>
      <c r="S20" s="21">
        <v>649</v>
      </c>
      <c r="T20" s="20">
        <v>615</v>
      </c>
      <c r="U20" s="21">
        <v>432</v>
      </c>
      <c r="V20" s="20">
        <v>311</v>
      </c>
      <c r="W20" s="21">
        <v>201</v>
      </c>
      <c r="X20" s="20">
        <v>94</v>
      </c>
      <c r="Y20" s="21">
        <v>132</v>
      </c>
      <c r="Z20" s="21">
        <f t="shared" si="0"/>
        <v>7087</v>
      </c>
      <c r="AA20" s="21">
        <f t="shared" si="1"/>
        <v>763</v>
      </c>
      <c r="AB20" s="21">
        <f t="shared" si="2"/>
        <v>3890</v>
      </c>
      <c r="AC20" s="21">
        <f t="shared" si="3"/>
        <v>2302</v>
      </c>
      <c r="AD20" s="21">
        <f t="shared" si="4"/>
        <v>1038</v>
      </c>
    </row>
    <row r="21" spans="2:30" ht="27" customHeight="1">
      <c r="B21" s="27"/>
      <c r="C21" s="23" t="s">
        <v>30</v>
      </c>
      <c r="D21" s="28">
        <v>217</v>
      </c>
      <c r="E21" s="29">
        <v>244</v>
      </c>
      <c r="F21" s="28">
        <v>235</v>
      </c>
      <c r="G21" s="29">
        <v>245</v>
      </c>
      <c r="H21" s="28">
        <v>221</v>
      </c>
      <c r="I21" s="29">
        <v>267</v>
      </c>
      <c r="J21" s="28">
        <v>328</v>
      </c>
      <c r="K21" s="29">
        <v>326</v>
      </c>
      <c r="L21" s="28">
        <v>386</v>
      </c>
      <c r="M21" s="29">
        <v>370</v>
      </c>
      <c r="N21" s="28">
        <v>428</v>
      </c>
      <c r="O21" s="29">
        <v>522</v>
      </c>
      <c r="P21" s="3"/>
      <c r="Q21" s="3"/>
      <c r="R21" s="29">
        <v>554</v>
      </c>
      <c r="S21" s="29">
        <v>640</v>
      </c>
      <c r="T21" s="28">
        <v>585</v>
      </c>
      <c r="U21" s="29">
        <v>515</v>
      </c>
      <c r="V21" s="28">
        <v>509</v>
      </c>
      <c r="W21" s="29">
        <v>426</v>
      </c>
      <c r="X21" s="28">
        <v>305</v>
      </c>
      <c r="Y21" s="29">
        <v>120</v>
      </c>
      <c r="Z21" s="24">
        <f t="shared" si="0"/>
        <v>7443</v>
      </c>
      <c r="AA21" s="24">
        <f t="shared" si="1"/>
        <v>696</v>
      </c>
      <c r="AB21" s="24">
        <f t="shared" si="2"/>
        <v>3647</v>
      </c>
      <c r="AC21" s="29">
        <f t="shared" si="3"/>
        <v>2980</v>
      </c>
      <c r="AD21" s="29">
        <f t="shared" si="4"/>
        <v>1755</v>
      </c>
    </row>
    <row r="22" spans="2:30" ht="27" customHeight="1">
      <c r="B22" s="31"/>
      <c r="C22" s="15" t="s">
        <v>27</v>
      </c>
      <c r="D22" s="16">
        <v>105</v>
      </c>
      <c r="E22" s="17">
        <v>179</v>
      </c>
      <c r="F22" s="16">
        <v>184</v>
      </c>
      <c r="G22" s="17">
        <v>177</v>
      </c>
      <c r="H22" s="16">
        <v>136</v>
      </c>
      <c r="I22" s="17">
        <v>163</v>
      </c>
      <c r="J22" s="16">
        <v>181</v>
      </c>
      <c r="K22" s="17">
        <v>236</v>
      </c>
      <c r="L22" s="16">
        <v>284</v>
      </c>
      <c r="M22" s="17">
        <v>315</v>
      </c>
      <c r="N22" s="16">
        <v>281</v>
      </c>
      <c r="O22" s="17">
        <v>391</v>
      </c>
      <c r="P22" s="3"/>
      <c r="Q22" s="3"/>
      <c r="R22" s="17">
        <v>421</v>
      </c>
      <c r="S22" s="17">
        <v>585</v>
      </c>
      <c r="T22" s="16">
        <v>507</v>
      </c>
      <c r="U22" s="17">
        <v>276</v>
      </c>
      <c r="V22" s="16">
        <v>280</v>
      </c>
      <c r="W22" s="17">
        <v>222</v>
      </c>
      <c r="X22" s="16">
        <v>165</v>
      </c>
      <c r="Y22" s="17">
        <v>9</v>
      </c>
      <c r="Z22" s="26">
        <f t="shared" si="0"/>
        <v>5097</v>
      </c>
      <c r="AA22" s="26">
        <f t="shared" si="1"/>
        <v>468</v>
      </c>
      <c r="AB22" s="26">
        <f t="shared" si="2"/>
        <v>2585</v>
      </c>
      <c r="AC22" s="17">
        <f t="shared" si="3"/>
        <v>2035</v>
      </c>
      <c r="AD22" s="17">
        <f t="shared" si="4"/>
        <v>943</v>
      </c>
    </row>
    <row r="23" spans="2:30" ht="27" customHeight="1">
      <c r="B23" s="18" t="s">
        <v>36</v>
      </c>
      <c r="C23" s="19" t="s">
        <v>29</v>
      </c>
      <c r="D23" s="20">
        <v>60</v>
      </c>
      <c r="E23" s="21">
        <v>88</v>
      </c>
      <c r="F23" s="20">
        <v>97</v>
      </c>
      <c r="G23" s="21">
        <v>91</v>
      </c>
      <c r="H23" s="20">
        <v>79</v>
      </c>
      <c r="I23" s="21">
        <v>91</v>
      </c>
      <c r="J23" s="20">
        <v>102</v>
      </c>
      <c r="K23" s="21">
        <v>133</v>
      </c>
      <c r="L23" s="20">
        <v>151</v>
      </c>
      <c r="M23" s="21">
        <v>171</v>
      </c>
      <c r="N23" s="20">
        <v>147</v>
      </c>
      <c r="O23" s="21">
        <v>199</v>
      </c>
      <c r="P23" s="3"/>
      <c r="Q23" s="3"/>
      <c r="R23" s="21">
        <v>213</v>
      </c>
      <c r="S23" s="21">
        <v>307</v>
      </c>
      <c r="T23" s="20">
        <v>267</v>
      </c>
      <c r="U23" s="21">
        <v>129</v>
      </c>
      <c r="V23" s="20">
        <v>97</v>
      </c>
      <c r="W23" s="21">
        <v>72</v>
      </c>
      <c r="X23" s="20">
        <v>47</v>
      </c>
      <c r="Y23" s="21">
        <v>2</v>
      </c>
      <c r="Z23" s="21">
        <f t="shared" si="0"/>
        <v>2543</v>
      </c>
      <c r="AA23" s="21">
        <f t="shared" si="1"/>
        <v>245</v>
      </c>
      <c r="AB23" s="21">
        <f t="shared" si="2"/>
        <v>1377</v>
      </c>
      <c r="AC23" s="21">
        <f t="shared" si="3"/>
        <v>919</v>
      </c>
      <c r="AD23" s="21">
        <f t="shared" si="4"/>
        <v>345</v>
      </c>
    </row>
    <row r="24" spans="2:30" ht="27" customHeight="1">
      <c r="B24" s="30"/>
      <c r="C24" s="23" t="s">
        <v>30</v>
      </c>
      <c r="D24" s="1">
        <v>45</v>
      </c>
      <c r="E24" s="24">
        <v>91</v>
      </c>
      <c r="F24" s="1">
        <v>87</v>
      </c>
      <c r="G24" s="24">
        <v>86</v>
      </c>
      <c r="H24" s="1">
        <v>57</v>
      </c>
      <c r="I24" s="24">
        <v>72</v>
      </c>
      <c r="J24" s="1">
        <v>79</v>
      </c>
      <c r="K24" s="24">
        <v>103</v>
      </c>
      <c r="L24" s="1">
        <v>133</v>
      </c>
      <c r="M24" s="24">
        <v>144</v>
      </c>
      <c r="N24" s="1">
        <v>134</v>
      </c>
      <c r="O24" s="24">
        <v>192</v>
      </c>
      <c r="P24" s="3"/>
      <c r="Q24" s="3"/>
      <c r="R24" s="24">
        <v>208</v>
      </c>
      <c r="S24" s="24">
        <v>278</v>
      </c>
      <c r="T24" s="1">
        <v>240</v>
      </c>
      <c r="U24" s="24">
        <v>147</v>
      </c>
      <c r="V24" s="1">
        <v>183</v>
      </c>
      <c r="W24" s="24">
        <v>150</v>
      </c>
      <c r="X24" s="1">
        <v>118</v>
      </c>
      <c r="Y24" s="24">
        <v>7</v>
      </c>
      <c r="Z24" s="24">
        <f t="shared" si="0"/>
        <v>2554</v>
      </c>
      <c r="AA24" s="24">
        <f t="shared" si="1"/>
        <v>223</v>
      </c>
      <c r="AB24" s="29">
        <f t="shared" si="2"/>
        <v>1208</v>
      </c>
      <c r="AC24" s="24">
        <f t="shared" si="3"/>
        <v>1116</v>
      </c>
      <c r="AD24" s="24">
        <f t="shared" si="4"/>
        <v>598</v>
      </c>
    </row>
    <row r="25" spans="2:30" ht="27" customHeight="1">
      <c r="B25" s="14"/>
      <c r="C25" s="15" t="s">
        <v>27</v>
      </c>
      <c r="D25" s="25">
        <v>186</v>
      </c>
      <c r="E25" s="26">
        <v>267</v>
      </c>
      <c r="F25" s="25">
        <v>259</v>
      </c>
      <c r="G25" s="26">
        <v>275</v>
      </c>
      <c r="H25" s="25">
        <v>193</v>
      </c>
      <c r="I25" s="26">
        <v>190</v>
      </c>
      <c r="J25" s="25">
        <v>255</v>
      </c>
      <c r="K25" s="26">
        <v>306</v>
      </c>
      <c r="L25" s="25">
        <v>368</v>
      </c>
      <c r="M25" s="26">
        <v>410</v>
      </c>
      <c r="N25" s="25">
        <v>381</v>
      </c>
      <c r="O25" s="26">
        <v>485</v>
      </c>
      <c r="P25" s="3"/>
      <c r="Q25" s="3"/>
      <c r="R25" s="26">
        <v>577</v>
      </c>
      <c r="S25" s="26">
        <v>666</v>
      </c>
      <c r="T25" s="25">
        <v>622</v>
      </c>
      <c r="U25" s="26">
        <v>401</v>
      </c>
      <c r="V25" s="25">
        <v>342</v>
      </c>
      <c r="W25" s="26">
        <v>273</v>
      </c>
      <c r="X25" s="25">
        <v>189</v>
      </c>
      <c r="Y25" s="26">
        <v>78</v>
      </c>
      <c r="Z25" s="26">
        <f t="shared" si="0"/>
        <v>6723</v>
      </c>
      <c r="AA25" s="26">
        <f t="shared" si="1"/>
        <v>712</v>
      </c>
      <c r="AB25" s="17">
        <f t="shared" si="2"/>
        <v>3440</v>
      </c>
      <c r="AC25" s="26">
        <f t="shared" si="3"/>
        <v>2493</v>
      </c>
      <c r="AD25" s="26">
        <f t="shared" si="4"/>
        <v>1205</v>
      </c>
    </row>
    <row r="26" spans="2:30" ht="27" customHeight="1">
      <c r="B26" s="18" t="s">
        <v>37</v>
      </c>
      <c r="C26" s="19" t="s">
        <v>29</v>
      </c>
      <c r="D26" s="20">
        <v>95</v>
      </c>
      <c r="E26" s="21">
        <v>143</v>
      </c>
      <c r="F26" s="20">
        <v>133</v>
      </c>
      <c r="G26" s="21">
        <v>135</v>
      </c>
      <c r="H26" s="20">
        <v>102</v>
      </c>
      <c r="I26" s="21">
        <v>97</v>
      </c>
      <c r="J26" s="20">
        <v>126</v>
      </c>
      <c r="K26" s="21">
        <v>155</v>
      </c>
      <c r="L26" s="20">
        <v>197</v>
      </c>
      <c r="M26" s="21">
        <v>217</v>
      </c>
      <c r="N26" s="20">
        <v>205</v>
      </c>
      <c r="O26" s="21">
        <v>236</v>
      </c>
      <c r="P26" s="3"/>
      <c r="Q26" s="3"/>
      <c r="R26" s="21">
        <v>287</v>
      </c>
      <c r="S26" s="21">
        <v>322</v>
      </c>
      <c r="T26" s="20">
        <v>322</v>
      </c>
      <c r="U26" s="21">
        <v>188</v>
      </c>
      <c r="V26" s="20">
        <v>130</v>
      </c>
      <c r="W26" s="21">
        <v>75</v>
      </c>
      <c r="X26" s="20">
        <v>54</v>
      </c>
      <c r="Y26" s="26">
        <v>41</v>
      </c>
      <c r="Z26" s="21">
        <f t="shared" si="0"/>
        <v>3260</v>
      </c>
      <c r="AA26" s="21">
        <f t="shared" si="1"/>
        <v>371</v>
      </c>
      <c r="AB26" s="21">
        <f t="shared" si="2"/>
        <v>1757</v>
      </c>
      <c r="AC26" s="21">
        <f t="shared" si="3"/>
        <v>1091</v>
      </c>
      <c r="AD26" s="21">
        <f t="shared" si="4"/>
        <v>447</v>
      </c>
    </row>
    <row r="27" spans="2:30" ht="27" customHeight="1">
      <c r="B27" s="27"/>
      <c r="C27" s="23" t="s">
        <v>30</v>
      </c>
      <c r="D27" s="28">
        <v>91</v>
      </c>
      <c r="E27" s="29">
        <v>124</v>
      </c>
      <c r="F27" s="28">
        <v>126</v>
      </c>
      <c r="G27" s="29">
        <v>140</v>
      </c>
      <c r="H27" s="28">
        <v>91</v>
      </c>
      <c r="I27" s="29">
        <v>93</v>
      </c>
      <c r="J27" s="28">
        <v>129</v>
      </c>
      <c r="K27" s="29">
        <v>151</v>
      </c>
      <c r="L27" s="28">
        <v>171</v>
      </c>
      <c r="M27" s="29">
        <v>193</v>
      </c>
      <c r="N27" s="28">
        <v>176</v>
      </c>
      <c r="O27" s="29">
        <v>249</v>
      </c>
      <c r="P27" s="3"/>
      <c r="Q27" s="3"/>
      <c r="R27" s="29">
        <v>290</v>
      </c>
      <c r="S27" s="29">
        <v>344</v>
      </c>
      <c r="T27" s="28">
        <v>300</v>
      </c>
      <c r="U27" s="29">
        <v>213</v>
      </c>
      <c r="V27" s="28">
        <v>212</v>
      </c>
      <c r="W27" s="29">
        <v>198</v>
      </c>
      <c r="X27" s="28">
        <v>135</v>
      </c>
      <c r="Y27" s="24">
        <v>37</v>
      </c>
      <c r="Z27" s="24">
        <f t="shared" si="0"/>
        <v>3463</v>
      </c>
      <c r="AA27" s="24">
        <f t="shared" si="1"/>
        <v>341</v>
      </c>
      <c r="AB27" s="24">
        <f t="shared" si="2"/>
        <v>1683</v>
      </c>
      <c r="AC27" s="29">
        <f t="shared" si="3"/>
        <v>1402</v>
      </c>
      <c r="AD27" s="29">
        <f t="shared" si="4"/>
        <v>758</v>
      </c>
    </row>
    <row r="28" spans="2:30" ht="27" customHeight="1">
      <c r="B28" s="14"/>
      <c r="C28" s="15" t="s">
        <v>27</v>
      </c>
      <c r="D28" s="16">
        <v>426</v>
      </c>
      <c r="E28" s="17">
        <v>506</v>
      </c>
      <c r="F28" s="16">
        <v>511</v>
      </c>
      <c r="G28" s="17">
        <v>516</v>
      </c>
      <c r="H28" s="16">
        <v>438</v>
      </c>
      <c r="I28" s="17">
        <v>585</v>
      </c>
      <c r="J28" s="16">
        <v>636</v>
      </c>
      <c r="K28" s="17">
        <v>745</v>
      </c>
      <c r="L28" s="16">
        <v>785</v>
      </c>
      <c r="M28" s="17">
        <v>898</v>
      </c>
      <c r="N28" s="16">
        <v>791</v>
      </c>
      <c r="O28" s="17">
        <v>698</v>
      </c>
      <c r="P28" s="3"/>
      <c r="Q28" s="3"/>
      <c r="R28" s="17">
        <v>865</v>
      </c>
      <c r="S28" s="17">
        <v>1118</v>
      </c>
      <c r="T28" s="16">
        <v>1009</v>
      </c>
      <c r="U28" s="17">
        <v>661</v>
      </c>
      <c r="V28" s="16">
        <v>547</v>
      </c>
      <c r="W28" s="17">
        <v>351</v>
      </c>
      <c r="X28" s="16">
        <v>243</v>
      </c>
      <c r="Y28" s="17">
        <v>360</v>
      </c>
      <c r="Z28" s="26">
        <f t="shared" si="0"/>
        <v>12689</v>
      </c>
      <c r="AA28" s="26">
        <f t="shared" si="1"/>
        <v>1443</v>
      </c>
      <c r="AB28" s="26">
        <f t="shared" si="2"/>
        <v>6957</v>
      </c>
      <c r="AC28" s="17">
        <f t="shared" si="3"/>
        <v>3929</v>
      </c>
      <c r="AD28" s="17">
        <f t="shared" si="4"/>
        <v>1802</v>
      </c>
    </row>
    <row r="29" spans="2:30" ht="27" customHeight="1">
      <c r="B29" s="18" t="s">
        <v>38</v>
      </c>
      <c r="C29" s="19" t="s">
        <v>29</v>
      </c>
      <c r="D29" s="20">
        <v>188</v>
      </c>
      <c r="E29" s="21">
        <v>261</v>
      </c>
      <c r="F29" s="20">
        <v>287</v>
      </c>
      <c r="G29" s="21">
        <v>261</v>
      </c>
      <c r="H29" s="20">
        <v>234</v>
      </c>
      <c r="I29" s="21">
        <v>310</v>
      </c>
      <c r="J29" s="20">
        <v>331</v>
      </c>
      <c r="K29" s="21">
        <v>406</v>
      </c>
      <c r="L29" s="20">
        <v>411</v>
      </c>
      <c r="M29" s="21">
        <v>468</v>
      </c>
      <c r="N29" s="20">
        <v>414</v>
      </c>
      <c r="O29" s="21">
        <v>355</v>
      </c>
      <c r="P29" s="3"/>
      <c r="Q29" s="3"/>
      <c r="R29" s="21">
        <v>413</v>
      </c>
      <c r="S29" s="21">
        <v>561</v>
      </c>
      <c r="T29" s="20">
        <v>483</v>
      </c>
      <c r="U29" s="21">
        <v>288</v>
      </c>
      <c r="V29" s="20">
        <v>212</v>
      </c>
      <c r="W29" s="21">
        <v>116</v>
      </c>
      <c r="X29" s="20">
        <v>62</v>
      </c>
      <c r="Y29" s="21">
        <v>203</v>
      </c>
      <c r="Z29" s="21">
        <f t="shared" si="0"/>
        <v>6264</v>
      </c>
      <c r="AA29" s="21">
        <f t="shared" si="1"/>
        <v>736</v>
      </c>
      <c r="AB29" s="21">
        <f t="shared" si="2"/>
        <v>3603</v>
      </c>
      <c r="AC29" s="21">
        <f t="shared" si="3"/>
        <v>1722</v>
      </c>
      <c r="AD29" s="21">
        <f t="shared" si="4"/>
        <v>678</v>
      </c>
    </row>
    <row r="30" spans="2:30" ht="27" customHeight="1">
      <c r="B30" s="22"/>
      <c r="C30" s="23" t="s">
        <v>30</v>
      </c>
      <c r="D30" s="1">
        <v>238</v>
      </c>
      <c r="E30" s="24">
        <v>245</v>
      </c>
      <c r="F30" s="1">
        <v>224</v>
      </c>
      <c r="G30" s="24">
        <v>255</v>
      </c>
      <c r="H30" s="1">
        <v>204</v>
      </c>
      <c r="I30" s="24">
        <v>275</v>
      </c>
      <c r="J30" s="1">
        <v>305</v>
      </c>
      <c r="K30" s="24">
        <v>339</v>
      </c>
      <c r="L30" s="1">
        <v>374</v>
      </c>
      <c r="M30" s="24">
        <v>430</v>
      </c>
      <c r="N30" s="1">
        <v>377</v>
      </c>
      <c r="O30" s="24">
        <v>343</v>
      </c>
      <c r="P30" s="3"/>
      <c r="Q30" s="3"/>
      <c r="R30" s="24">
        <v>452</v>
      </c>
      <c r="S30" s="24">
        <v>557</v>
      </c>
      <c r="T30" s="1">
        <v>526</v>
      </c>
      <c r="U30" s="24">
        <v>373</v>
      </c>
      <c r="V30" s="1">
        <v>335</v>
      </c>
      <c r="W30" s="24">
        <v>235</v>
      </c>
      <c r="X30" s="1">
        <v>181</v>
      </c>
      <c r="Y30" s="24">
        <v>157</v>
      </c>
      <c r="Z30" s="24">
        <f t="shared" si="0"/>
        <v>6425</v>
      </c>
      <c r="AA30" s="24">
        <f t="shared" si="1"/>
        <v>707</v>
      </c>
      <c r="AB30" s="29">
        <f t="shared" si="2"/>
        <v>3354</v>
      </c>
      <c r="AC30" s="24">
        <f t="shared" si="3"/>
        <v>2207</v>
      </c>
      <c r="AD30" s="24">
        <f t="shared" si="4"/>
        <v>1124</v>
      </c>
    </row>
    <row r="31" spans="2:30" ht="27" customHeight="1">
      <c r="B31" s="14"/>
      <c r="C31" s="15" t="s">
        <v>27</v>
      </c>
      <c r="D31" s="25">
        <v>46</v>
      </c>
      <c r="E31" s="26">
        <v>63</v>
      </c>
      <c r="F31" s="25">
        <v>67</v>
      </c>
      <c r="G31" s="26">
        <v>96</v>
      </c>
      <c r="H31" s="25">
        <v>83</v>
      </c>
      <c r="I31" s="26">
        <v>51</v>
      </c>
      <c r="J31" s="25">
        <v>68</v>
      </c>
      <c r="K31" s="26">
        <v>92</v>
      </c>
      <c r="L31" s="25">
        <v>118</v>
      </c>
      <c r="M31" s="26">
        <v>128</v>
      </c>
      <c r="N31" s="25">
        <v>151</v>
      </c>
      <c r="O31" s="26">
        <v>192</v>
      </c>
      <c r="P31" s="3"/>
      <c r="Q31" s="3"/>
      <c r="R31" s="17">
        <v>256</v>
      </c>
      <c r="S31" s="26">
        <v>308</v>
      </c>
      <c r="T31" s="25">
        <v>277</v>
      </c>
      <c r="U31" s="26">
        <v>197</v>
      </c>
      <c r="V31" s="25">
        <v>199</v>
      </c>
      <c r="W31" s="26">
        <v>180</v>
      </c>
      <c r="X31" s="25">
        <v>84</v>
      </c>
      <c r="Y31" s="26">
        <v>0</v>
      </c>
      <c r="Z31" s="26">
        <f t="shared" si="0"/>
        <v>2656</v>
      </c>
      <c r="AA31" s="26">
        <f t="shared" si="1"/>
        <v>176</v>
      </c>
      <c r="AB31" s="17">
        <f t="shared" si="2"/>
        <v>1235</v>
      </c>
      <c r="AC31" s="26">
        <f t="shared" si="3"/>
        <v>1245</v>
      </c>
      <c r="AD31" s="26">
        <f t="shared" si="4"/>
        <v>660</v>
      </c>
    </row>
    <row r="32" spans="2:30" ht="27" customHeight="1">
      <c r="B32" s="18" t="s">
        <v>39</v>
      </c>
      <c r="C32" s="19" t="s">
        <v>29</v>
      </c>
      <c r="D32" s="20">
        <v>27</v>
      </c>
      <c r="E32" s="21">
        <v>32</v>
      </c>
      <c r="F32" s="20">
        <v>34</v>
      </c>
      <c r="G32" s="21">
        <v>45</v>
      </c>
      <c r="H32" s="20">
        <v>40</v>
      </c>
      <c r="I32" s="21">
        <v>33</v>
      </c>
      <c r="J32" s="20">
        <v>38</v>
      </c>
      <c r="K32" s="21">
        <v>48</v>
      </c>
      <c r="L32" s="20">
        <v>69</v>
      </c>
      <c r="M32" s="21">
        <v>71</v>
      </c>
      <c r="N32" s="20">
        <v>87</v>
      </c>
      <c r="O32" s="21">
        <v>90</v>
      </c>
      <c r="P32" s="3"/>
      <c r="Q32" s="3"/>
      <c r="R32" s="21">
        <v>133</v>
      </c>
      <c r="S32" s="21">
        <v>153</v>
      </c>
      <c r="T32" s="20">
        <v>157</v>
      </c>
      <c r="U32" s="21">
        <v>79</v>
      </c>
      <c r="V32" s="20">
        <v>85</v>
      </c>
      <c r="W32" s="21">
        <v>66</v>
      </c>
      <c r="X32" s="20">
        <v>22</v>
      </c>
      <c r="Y32" s="21">
        <v>0</v>
      </c>
      <c r="Z32" s="21">
        <f t="shared" si="0"/>
        <v>1309</v>
      </c>
      <c r="AA32" s="21">
        <f t="shared" si="1"/>
        <v>93</v>
      </c>
      <c r="AB32" s="21">
        <f t="shared" si="2"/>
        <v>654</v>
      </c>
      <c r="AC32" s="21">
        <f t="shared" si="3"/>
        <v>562</v>
      </c>
      <c r="AD32" s="21">
        <f t="shared" si="4"/>
        <v>252</v>
      </c>
    </row>
    <row r="33" spans="2:30" ht="27" customHeight="1">
      <c r="B33" s="27"/>
      <c r="C33" s="23" t="s">
        <v>30</v>
      </c>
      <c r="D33" s="28">
        <v>19</v>
      </c>
      <c r="E33" s="29">
        <v>31</v>
      </c>
      <c r="F33" s="28">
        <v>33</v>
      </c>
      <c r="G33" s="29">
        <v>51</v>
      </c>
      <c r="H33" s="28">
        <v>43</v>
      </c>
      <c r="I33" s="29">
        <v>18</v>
      </c>
      <c r="J33" s="28">
        <v>30</v>
      </c>
      <c r="K33" s="29">
        <v>44</v>
      </c>
      <c r="L33" s="28">
        <v>49</v>
      </c>
      <c r="M33" s="29">
        <v>57</v>
      </c>
      <c r="N33" s="28">
        <v>64</v>
      </c>
      <c r="O33" s="29">
        <v>102</v>
      </c>
      <c r="P33" s="3"/>
      <c r="Q33" s="3"/>
      <c r="R33" s="29">
        <v>123</v>
      </c>
      <c r="S33" s="29">
        <v>155</v>
      </c>
      <c r="T33" s="28">
        <v>120</v>
      </c>
      <c r="U33" s="29">
        <v>118</v>
      </c>
      <c r="V33" s="28">
        <v>114</v>
      </c>
      <c r="W33" s="29">
        <v>114</v>
      </c>
      <c r="X33" s="28">
        <v>62</v>
      </c>
      <c r="Y33" s="24">
        <v>0</v>
      </c>
      <c r="Z33" s="24">
        <f t="shared" si="0"/>
        <v>1347</v>
      </c>
      <c r="AA33" s="24">
        <f t="shared" si="1"/>
        <v>83</v>
      </c>
      <c r="AB33" s="24">
        <f t="shared" si="2"/>
        <v>581</v>
      </c>
      <c r="AC33" s="29">
        <f t="shared" si="3"/>
        <v>683</v>
      </c>
      <c r="AD33" s="29">
        <f t="shared" si="4"/>
        <v>408</v>
      </c>
    </row>
    <row r="34" spans="2:30" ht="27" customHeight="1">
      <c r="B34" s="31"/>
      <c r="C34" s="15" t="s">
        <v>27</v>
      </c>
      <c r="D34" s="16">
        <v>15</v>
      </c>
      <c r="E34" s="17">
        <v>32</v>
      </c>
      <c r="F34" s="16">
        <v>38</v>
      </c>
      <c r="G34" s="17">
        <v>31</v>
      </c>
      <c r="H34" s="16">
        <v>27</v>
      </c>
      <c r="I34" s="17">
        <v>34</v>
      </c>
      <c r="J34" s="16">
        <v>32</v>
      </c>
      <c r="K34" s="17">
        <v>50</v>
      </c>
      <c r="L34" s="16">
        <v>67</v>
      </c>
      <c r="M34" s="17">
        <v>60</v>
      </c>
      <c r="N34" s="16">
        <v>70</v>
      </c>
      <c r="O34" s="17">
        <v>106</v>
      </c>
      <c r="P34" s="3"/>
      <c r="Q34" s="3"/>
      <c r="R34" s="17">
        <v>149</v>
      </c>
      <c r="S34" s="17">
        <v>171</v>
      </c>
      <c r="T34" s="16">
        <v>142</v>
      </c>
      <c r="U34" s="17">
        <v>116</v>
      </c>
      <c r="V34" s="16">
        <v>115</v>
      </c>
      <c r="W34" s="17">
        <v>86</v>
      </c>
      <c r="X34" s="16">
        <v>61</v>
      </c>
      <c r="Y34" s="17">
        <v>0</v>
      </c>
      <c r="Z34" s="26">
        <f t="shared" si="0"/>
        <v>1402</v>
      </c>
      <c r="AA34" s="26">
        <f t="shared" si="1"/>
        <v>85</v>
      </c>
      <c r="AB34" s="26">
        <f t="shared" si="2"/>
        <v>626</v>
      </c>
      <c r="AC34" s="17">
        <f t="shared" si="3"/>
        <v>691</v>
      </c>
      <c r="AD34" s="17">
        <f t="shared" si="4"/>
        <v>378</v>
      </c>
    </row>
    <row r="35" spans="2:30" ht="27" customHeight="1">
      <c r="B35" s="18" t="s">
        <v>40</v>
      </c>
      <c r="C35" s="19" t="s">
        <v>29</v>
      </c>
      <c r="D35" s="20">
        <v>8</v>
      </c>
      <c r="E35" s="21">
        <v>16</v>
      </c>
      <c r="F35" s="20">
        <v>18</v>
      </c>
      <c r="G35" s="21">
        <v>13</v>
      </c>
      <c r="H35" s="20">
        <v>19</v>
      </c>
      <c r="I35" s="21">
        <v>22</v>
      </c>
      <c r="J35" s="20">
        <v>21</v>
      </c>
      <c r="K35" s="21">
        <v>26</v>
      </c>
      <c r="L35" s="20">
        <v>34</v>
      </c>
      <c r="M35" s="21">
        <v>32</v>
      </c>
      <c r="N35" s="20">
        <v>35</v>
      </c>
      <c r="O35" s="21">
        <v>65</v>
      </c>
      <c r="P35" s="3"/>
      <c r="Q35" s="3"/>
      <c r="R35" s="21">
        <v>86</v>
      </c>
      <c r="S35" s="21">
        <v>94</v>
      </c>
      <c r="T35" s="20">
        <v>73</v>
      </c>
      <c r="U35" s="21">
        <v>50</v>
      </c>
      <c r="V35" s="20">
        <v>44</v>
      </c>
      <c r="W35" s="21">
        <v>36</v>
      </c>
      <c r="X35" s="20">
        <v>14</v>
      </c>
      <c r="Y35" s="26">
        <v>0</v>
      </c>
      <c r="Z35" s="21">
        <f t="shared" si="0"/>
        <v>706</v>
      </c>
      <c r="AA35" s="21">
        <f t="shared" si="1"/>
        <v>42</v>
      </c>
      <c r="AB35" s="21">
        <f t="shared" si="2"/>
        <v>353</v>
      </c>
      <c r="AC35" s="21">
        <f t="shared" si="3"/>
        <v>311</v>
      </c>
      <c r="AD35" s="21">
        <f t="shared" si="4"/>
        <v>144</v>
      </c>
    </row>
    <row r="36" spans="2:30" ht="27" customHeight="1">
      <c r="B36" s="22"/>
      <c r="C36" s="23" t="s">
        <v>30</v>
      </c>
      <c r="D36" s="1">
        <v>7</v>
      </c>
      <c r="E36" s="24">
        <v>16</v>
      </c>
      <c r="F36" s="1">
        <v>20</v>
      </c>
      <c r="G36" s="24">
        <v>18</v>
      </c>
      <c r="H36" s="1">
        <v>8</v>
      </c>
      <c r="I36" s="24">
        <v>12</v>
      </c>
      <c r="J36" s="1">
        <v>11</v>
      </c>
      <c r="K36" s="24">
        <v>24</v>
      </c>
      <c r="L36" s="1">
        <v>33</v>
      </c>
      <c r="M36" s="24">
        <v>28</v>
      </c>
      <c r="N36" s="1">
        <v>35</v>
      </c>
      <c r="O36" s="24">
        <v>41</v>
      </c>
      <c r="P36" s="3"/>
      <c r="Q36" s="3"/>
      <c r="R36" s="24">
        <v>63</v>
      </c>
      <c r="S36" s="24">
        <v>77</v>
      </c>
      <c r="T36" s="1">
        <v>69</v>
      </c>
      <c r="U36" s="24">
        <v>66</v>
      </c>
      <c r="V36" s="1">
        <v>71</v>
      </c>
      <c r="W36" s="24">
        <v>50</v>
      </c>
      <c r="X36" s="1">
        <v>47</v>
      </c>
      <c r="Y36" s="24">
        <v>0</v>
      </c>
      <c r="Z36" s="24">
        <f t="shared" si="0"/>
        <v>696</v>
      </c>
      <c r="AA36" s="24">
        <f t="shared" si="1"/>
        <v>43</v>
      </c>
      <c r="AB36" s="29">
        <f t="shared" si="2"/>
        <v>273</v>
      </c>
      <c r="AC36" s="24">
        <f t="shared" si="3"/>
        <v>380</v>
      </c>
      <c r="AD36" s="24">
        <f t="shared" si="4"/>
        <v>234</v>
      </c>
    </row>
    <row r="37" spans="2:30" ht="27" customHeight="1">
      <c r="B37" s="14"/>
      <c r="C37" s="15" t="s">
        <v>27</v>
      </c>
      <c r="D37" s="25">
        <v>3</v>
      </c>
      <c r="E37" s="26">
        <v>4</v>
      </c>
      <c r="F37" s="25">
        <v>15</v>
      </c>
      <c r="G37" s="26">
        <v>26</v>
      </c>
      <c r="H37" s="25">
        <v>17</v>
      </c>
      <c r="I37" s="26">
        <v>18</v>
      </c>
      <c r="J37" s="25">
        <v>25</v>
      </c>
      <c r="K37" s="26">
        <v>21</v>
      </c>
      <c r="L37" s="25">
        <v>42</v>
      </c>
      <c r="M37" s="26">
        <v>41</v>
      </c>
      <c r="N37" s="25">
        <v>64</v>
      </c>
      <c r="O37" s="26">
        <v>90</v>
      </c>
      <c r="P37" s="3"/>
      <c r="Q37" s="3"/>
      <c r="R37" s="26">
        <v>120</v>
      </c>
      <c r="S37" s="26">
        <v>104</v>
      </c>
      <c r="T37" s="25">
        <v>95</v>
      </c>
      <c r="U37" s="26">
        <v>70</v>
      </c>
      <c r="V37" s="25">
        <v>73</v>
      </c>
      <c r="W37" s="26">
        <v>72</v>
      </c>
      <c r="X37" s="25">
        <v>44</v>
      </c>
      <c r="Y37" s="26">
        <v>0</v>
      </c>
      <c r="Z37" s="26">
        <f t="shared" si="0"/>
        <v>944</v>
      </c>
      <c r="AA37" s="26">
        <f t="shared" si="1"/>
        <v>22</v>
      </c>
      <c r="AB37" s="17">
        <f t="shared" si="2"/>
        <v>464</v>
      </c>
      <c r="AC37" s="26">
        <f t="shared" si="3"/>
        <v>458</v>
      </c>
      <c r="AD37" s="26">
        <f t="shared" si="4"/>
        <v>259</v>
      </c>
    </row>
    <row r="38" spans="2:30" ht="27" customHeight="1">
      <c r="B38" s="18" t="s">
        <v>41</v>
      </c>
      <c r="C38" s="19" t="s">
        <v>29</v>
      </c>
      <c r="D38" s="20">
        <v>1</v>
      </c>
      <c r="E38" s="21">
        <v>1</v>
      </c>
      <c r="F38" s="20">
        <v>10</v>
      </c>
      <c r="G38" s="21">
        <v>16</v>
      </c>
      <c r="H38" s="20">
        <v>9</v>
      </c>
      <c r="I38" s="21">
        <v>11</v>
      </c>
      <c r="J38" s="20">
        <v>18</v>
      </c>
      <c r="K38" s="21">
        <v>14</v>
      </c>
      <c r="L38" s="20">
        <v>24</v>
      </c>
      <c r="M38" s="21">
        <v>19</v>
      </c>
      <c r="N38" s="20">
        <v>36</v>
      </c>
      <c r="O38" s="21">
        <v>48</v>
      </c>
      <c r="P38" s="3"/>
      <c r="Q38" s="3"/>
      <c r="R38" s="21">
        <v>71</v>
      </c>
      <c r="S38" s="21">
        <v>56</v>
      </c>
      <c r="T38" s="20">
        <v>48</v>
      </c>
      <c r="U38" s="21">
        <v>28</v>
      </c>
      <c r="V38" s="20">
        <v>24</v>
      </c>
      <c r="W38" s="21">
        <v>23</v>
      </c>
      <c r="X38" s="20">
        <v>18</v>
      </c>
      <c r="Y38" s="21">
        <v>0</v>
      </c>
      <c r="Z38" s="21">
        <f t="shared" si="0"/>
        <v>475</v>
      </c>
      <c r="AA38" s="21">
        <f t="shared" si="1"/>
        <v>12</v>
      </c>
      <c r="AB38" s="21">
        <f t="shared" si="2"/>
        <v>266</v>
      </c>
      <c r="AC38" s="21">
        <f t="shared" si="3"/>
        <v>197</v>
      </c>
      <c r="AD38" s="21">
        <f t="shared" si="4"/>
        <v>93</v>
      </c>
    </row>
    <row r="39" spans="2:30" ht="27" customHeight="1">
      <c r="B39" s="27"/>
      <c r="C39" s="23" t="s">
        <v>30</v>
      </c>
      <c r="D39" s="28">
        <v>2</v>
      </c>
      <c r="E39" s="29">
        <v>3</v>
      </c>
      <c r="F39" s="28">
        <v>5</v>
      </c>
      <c r="G39" s="29">
        <v>10</v>
      </c>
      <c r="H39" s="28">
        <v>8</v>
      </c>
      <c r="I39" s="29">
        <v>7</v>
      </c>
      <c r="J39" s="28">
        <v>7</v>
      </c>
      <c r="K39" s="29">
        <v>7</v>
      </c>
      <c r="L39" s="28">
        <v>18</v>
      </c>
      <c r="M39" s="29">
        <v>22</v>
      </c>
      <c r="N39" s="28">
        <v>28</v>
      </c>
      <c r="O39" s="29">
        <v>42</v>
      </c>
      <c r="P39" s="3"/>
      <c r="Q39" s="3"/>
      <c r="R39" s="29">
        <v>49</v>
      </c>
      <c r="S39" s="29">
        <v>48</v>
      </c>
      <c r="T39" s="28">
        <v>47</v>
      </c>
      <c r="U39" s="29">
        <v>42</v>
      </c>
      <c r="V39" s="28">
        <v>49</v>
      </c>
      <c r="W39" s="29">
        <v>49</v>
      </c>
      <c r="X39" s="28">
        <v>26</v>
      </c>
      <c r="Y39" s="24">
        <v>0</v>
      </c>
      <c r="Z39" s="24">
        <f t="shared" si="0"/>
        <v>469</v>
      </c>
      <c r="AA39" s="24">
        <f t="shared" si="1"/>
        <v>10</v>
      </c>
      <c r="AB39" s="24">
        <f t="shared" si="2"/>
        <v>198</v>
      </c>
      <c r="AC39" s="29">
        <f t="shared" si="3"/>
        <v>261</v>
      </c>
      <c r="AD39" s="29">
        <f t="shared" si="4"/>
        <v>166</v>
      </c>
    </row>
    <row r="40" spans="2:30" ht="27" customHeight="1">
      <c r="B40" s="36" t="s">
        <v>44</v>
      </c>
      <c r="C40" s="15" t="s">
        <v>27</v>
      </c>
      <c r="D40" s="16">
        <v>120</v>
      </c>
      <c r="E40" s="17">
        <v>129</v>
      </c>
      <c r="F40" s="16">
        <v>151</v>
      </c>
      <c r="G40" s="17">
        <v>126</v>
      </c>
      <c r="H40" s="16">
        <v>147</v>
      </c>
      <c r="I40" s="17">
        <v>166</v>
      </c>
      <c r="J40" s="16">
        <v>204</v>
      </c>
      <c r="K40" s="17">
        <v>233</v>
      </c>
      <c r="L40" s="16">
        <v>240</v>
      </c>
      <c r="M40" s="17">
        <v>257</v>
      </c>
      <c r="N40" s="16">
        <v>294</v>
      </c>
      <c r="O40" s="17">
        <v>382</v>
      </c>
      <c r="P40" s="3"/>
      <c r="Q40" s="3"/>
      <c r="R40" s="17">
        <v>450</v>
      </c>
      <c r="S40" s="17">
        <v>449</v>
      </c>
      <c r="T40" s="16">
        <v>401</v>
      </c>
      <c r="U40" s="17">
        <v>290</v>
      </c>
      <c r="V40" s="16">
        <v>226</v>
      </c>
      <c r="W40" s="17">
        <v>174</v>
      </c>
      <c r="X40" s="16">
        <v>146</v>
      </c>
      <c r="Y40" s="17">
        <v>92</v>
      </c>
      <c r="Z40" s="26">
        <f t="shared" si="0"/>
        <v>4677</v>
      </c>
      <c r="AA40" s="26">
        <f t="shared" si="1"/>
        <v>400</v>
      </c>
      <c r="AB40" s="26">
        <f t="shared" si="2"/>
        <v>2499</v>
      </c>
      <c r="AC40" s="17">
        <f t="shared" si="3"/>
        <v>1686</v>
      </c>
      <c r="AD40" s="17">
        <f t="shared" si="4"/>
        <v>836</v>
      </c>
    </row>
    <row r="41" spans="2:30" ht="27" customHeight="1">
      <c r="B41" s="37"/>
      <c r="C41" s="19" t="s">
        <v>29</v>
      </c>
      <c r="D41" s="20">
        <v>61</v>
      </c>
      <c r="E41" s="21">
        <v>65</v>
      </c>
      <c r="F41" s="20">
        <v>80</v>
      </c>
      <c r="G41" s="21">
        <v>62</v>
      </c>
      <c r="H41" s="20">
        <v>87</v>
      </c>
      <c r="I41" s="21">
        <v>99</v>
      </c>
      <c r="J41" s="20">
        <v>111</v>
      </c>
      <c r="K41" s="21">
        <v>144</v>
      </c>
      <c r="L41" s="20">
        <v>153</v>
      </c>
      <c r="M41" s="21">
        <v>164</v>
      </c>
      <c r="N41" s="20">
        <v>174</v>
      </c>
      <c r="O41" s="21">
        <v>212</v>
      </c>
      <c r="P41" s="3"/>
      <c r="Q41" s="3"/>
      <c r="R41" s="21">
        <v>247</v>
      </c>
      <c r="S41" s="21">
        <v>263</v>
      </c>
      <c r="T41" s="20">
        <v>200</v>
      </c>
      <c r="U41" s="21">
        <v>134</v>
      </c>
      <c r="V41" s="20">
        <v>99</v>
      </c>
      <c r="W41" s="21">
        <v>57</v>
      </c>
      <c r="X41" s="20">
        <v>26</v>
      </c>
      <c r="Y41" s="21">
        <v>80</v>
      </c>
      <c r="Z41" s="21">
        <f t="shared" si="0"/>
        <v>2518</v>
      </c>
      <c r="AA41" s="21">
        <f t="shared" si="1"/>
        <v>206</v>
      </c>
      <c r="AB41" s="21">
        <f t="shared" si="2"/>
        <v>1453</v>
      </c>
      <c r="AC41" s="21">
        <f t="shared" si="3"/>
        <v>779</v>
      </c>
      <c r="AD41" s="21">
        <f t="shared" si="4"/>
        <v>316</v>
      </c>
    </row>
    <row r="42" spans="2:30" ht="27" customHeight="1">
      <c r="B42" s="38"/>
      <c r="C42" s="23" t="s">
        <v>30</v>
      </c>
      <c r="D42" s="1">
        <v>59</v>
      </c>
      <c r="E42" s="24">
        <v>64</v>
      </c>
      <c r="F42" s="1">
        <v>71</v>
      </c>
      <c r="G42" s="24">
        <v>64</v>
      </c>
      <c r="H42" s="1">
        <v>60</v>
      </c>
      <c r="I42" s="24">
        <v>67</v>
      </c>
      <c r="J42" s="1">
        <v>93</v>
      </c>
      <c r="K42" s="24">
        <v>89</v>
      </c>
      <c r="L42" s="1">
        <v>87</v>
      </c>
      <c r="M42" s="24">
        <v>93</v>
      </c>
      <c r="N42" s="1">
        <v>120</v>
      </c>
      <c r="O42" s="24">
        <v>170</v>
      </c>
      <c r="P42" s="3"/>
      <c r="Q42" s="3"/>
      <c r="R42" s="24">
        <v>203</v>
      </c>
      <c r="S42" s="24">
        <v>186</v>
      </c>
      <c r="T42" s="1">
        <v>201</v>
      </c>
      <c r="U42" s="24">
        <v>156</v>
      </c>
      <c r="V42" s="1">
        <v>127</v>
      </c>
      <c r="W42" s="24">
        <v>117</v>
      </c>
      <c r="X42" s="1">
        <v>120</v>
      </c>
      <c r="Y42" s="24">
        <v>12</v>
      </c>
      <c r="Z42" s="24">
        <f t="shared" si="0"/>
        <v>2159</v>
      </c>
      <c r="AA42" s="24">
        <f t="shared" si="1"/>
        <v>194</v>
      </c>
      <c r="AB42" s="29">
        <f t="shared" si="2"/>
        <v>1046</v>
      </c>
      <c r="AC42" s="24">
        <f t="shared" si="3"/>
        <v>907</v>
      </c>
      <c r="AD42" s="24">
        <f t="shared" si="4"/>
        <v>520</v>
      </c>
    </row>
    <row r="43" spans="2:30" ht="27" customHeight="1">
      <c r="B43" s="14"/>
      <c r="C43" s="15" t="s">
        <v>27</v>
      </c>
      <c r="D43" s="25">
        <f t="shared" ref="D43:AD45" si="5">SUM(D4,D7,D10,D13,D16,D19,D22,D25,D28,D31,D34,D37,D40)</f>
        <v>11351</v>
      </c>
      <c r="E43" s="26">
        <f t="shared" si="5"/>
        <v>12780</v>
      </c>
      <c r="F43" s="25">
        <f t="shared" si="5"/>
        <v>13848</v>
      </c>
      <c r="G43" s="26">
        <f t="shared" si="5"/>
        <v>14427</v>
      </c>
      <c r="H43" s="25">
        <f t="shared" si="5"/>
        <v>12067</v>
      </c>
      <c r="I43" s="26">
        <f t="shared" si="5"/>
        <v>14400</v>
      </c>
      <c r="J43" s="25">
        <f t="shared" si="5"/>
        <v>15843</v>
      </c>
      <c r="K43" s="26">
        <f t="shared" si="5"/>
        <v>17865</v>
      </c>
      <c r="L43" s="25">
        <f t="shared" si="5"/>
        <v>20773</v>
      </c>
      <c r="M43" s="26">
        <f t="shared" si="5"/>
        <v>23376</v>
      </c>
      <c r="N43" s="25">
        <f t="shared" si="5"/>
        <v>21402</v>
      </c>
      <c r="O43" s="26">
        <f t="shared" si="5"/>
        <v>21832</v>
      </c>
      <c r="P43" s="3"/>
      <c r="Q43" s="3"/>
      <c r="R43" s="17">
        <f t="shared" si="5"/>
        <v>22735</v>
      </c>
      <c r="S43" s="26">
        <f t="shared" si="5"/>
        <v>25970</v>
      </c>
      <c r="T43" s="25">
        <f t="shared" si="5"/>
        <v>24795</v>
      </c>
      <c r="U43" s="26">
        <f t="shared" si="5"/>
        <v>18872</v>
      </c>
      <c r="V43" s="25">
        <f t="shared" si="5"/>
        <v>14978</v>
      </c>
      <c r="W43" s="26">
        <f t="shared" si="5"/>
        <v>10794</v>
      </c>
      <c r="X43" s="25">
        <f t="shared" si="5"/>
        <v>6910</v>
      </c>
      <c r="Y43" s="26">
        <f t="shared" si="5"/>
        <v>7913</v>
      </c>
      <c r="Z43" s="26">
        <f t="shared" si="5"/>
        <v>332931</v>
      </c>
      <c r="AA43" s="26">
        <f t="shared" si="5"/>
        <v>37979</v>
      </c>
      <c r="AB43" s="17">
        <f t="shared" si="5"/>
        <v>184720</v>
      </c>
      <c r="AC43" s="26">
        <f t="shared" si="5"/>
        <v>102319</v>
      </c>
      <c r="AD43" s="32">
        <f t="shared" si="5"/>
        <v>51554</v>
      </c>
    </row>
    <row r="44" spans="2:30" ht="27" customHeight="1">
      <c r="B44" s="18" t="s">
        <v>42</v>
      </c>
      <c r="C44" s="19" t="s">
        <v>29</v>
      </c>
      <c r="D44" s="20">
        <f t="shared" si="5"/>
        <v>5801</v>
      </c>
      <c r="E44" s="21">
        <f t="shared" si="5"/>
        <v>6610</v>
      </c>
      <c r="F44" s="20">
        <f t="shared" si="5"/>
        <v>7102</v>
      </c>
      <c r="G44" s="21">
        <f t="shared" si="5"/>
        <v>7434</v>
      </c>
      <c r="H44" s="20">
        <f t="shared" si="5"/>
        <v>6378</v>
      </c>
      <c r="I44" s="21">
        <f t="shared" si="5"/>
        <v>7664</v>
      </c>
      <c r="J44" s="20">
        <f t="shared" si="5"/>
        <v>8320</v>
      </c>
      <c r="K44" s="21">
        <f t="shared" si="5"/>
        <v>9202</v>
      </c>
      <c r="L44" s="20">
        <f t="shared" si="5"/>
        <v>10884</v>
      </c>
      <c r="M44" s="21">
        <f t="shared" si="5"/>
        <v>12149</v>
      </c>
      <c r="N44" s="20">
        <f t="shared" si="5"/>
        <v>11074</v>
      </c>
      <c r="O44" s="21">
        <f t="shared" si="5"/>
        <v>10999</v>
      </c>
      <c r="P44" s="3"/>
      <c r="Q44" s="3"/>
      <c r="R44" s="21">
        <f t="shared" si="5"/>
        <v>11427</v>
      </c>
      <c r="S44" s="21">
        <f t="shared" si="5"/>
        <v>12867</v>
      </c>
      <c r="T44" s="20">
        <f t="shared" si="5"/>
        <v>11884</v>
      </c>
      <c r="U44" s="21">
        <f t="shared" si="5"/>
        <v>8506</v>
      </c>
      <c r="V44" s="20">
        <f t="shared" si="5"/>
        <v>5909</v>
      </c>
      <c r="W44" s="21">
        <f t="shared" si="5"/>
        <v>3568</v>
      </c>
      <c r="X44" s="20">
        <f t="shared" si="5"/>
        <v>1663</v>
      </c>
      <c r="Y44" s="21">
        <f t="shared" si="5"/>
        <v>4084</v>
      </c>
      <c r="Z44" s="21">
        <f t="shared" si="5"/>
        <v>163525</v>
      </c>
      <c r="AA44" s="21">
        <f t="shared" si="5"/>
        <v>19513</v>
      </c>
      <c r="AB44" s="21">
        <f t="shared" si="5"/>
        <v>95531</v>
      </c>
      <c r="AC44" s="21">
        <f t="shared" si="5"/>
        <v>44397</v>
      </c>
      <c r="AD44" s="33">
        <f t="shared" si="5"/>
        <v>19646</v>
      </c>
    </row>
    <row r="45" spans="2:30" ht="27" customHeight="1">
      <c r="B45" s="22"/>
      <c r="C45" s="23" t="s">
        <v>30</v>
      </c>
      <c r="D45" s="1">
        <f t="shared" si="5"/>
        <v>5550</v>
      </c>
      <c r="E45" s="24">
        <f t="shared" si="5"/>
        <v>6170</v>
      </c>
      <c r="F45" s="1">
        <f t="shared" si="5"/>
        <v>6746</v>
      </c>
      <c r="G45" s="24">
        <f t="shared" si="5"/>
        <v>6993</v>
      </c>
      <c r="H45" s="1">
        <f t="shared" si="5"/>
        <v>5689</v>
      </c>
      <c r="I45" s="24">
        <f t="shared" si="5"/>
        <v>6736</v>
      </c>
      <c r="J45" s="1">
        <f t="shared" si="5"/>
        <v>7523</v>
      </c>
      <c r="K45" s="24">
        <f t="shared" si="5"/>
        <v>8663</v>
      </c>
      <c r="L45" s="1">
        <f t="shared" si="5"/>
        <v>9889</v>
      </c>
      <c r="M45" s="24">
        <f t="shared" si="5"/>
        <v>11227</v>
      </c>
      <c r="N45" s="1">
        <f t="shared" si="5"/>
        <v>10328</v>
      </c>
      <c r="O45" s="24">
        <f t="shared" si="5"/>
        <v>10833</v>
      </c>
      <c r="P45" s="3"/>
      <c r="Q45" s="3"/>
      <c r="R45" s="24">
        <f t="shared" si="5"/>
        <v>11308</v>
      </c>
      <c r="S45" s="24">
        <f t="shared" si="5"/>
        <v>13103</v>
      </c>
      <c r="T45" s="1">
        <f t="shared" si="5"/>
        <v>12911</v>
      </c>
      <c r="U45" s="24">
        <f t="shared" si="5"/>
        <v>10366</v>
      </c>
      <c r="V45" s="1">
        <f t="shared" si="5"/>
        <v>9069</v>
      </c>
      <c r="W45" s="24">
        <f t="shared" si="5"/>
        <v>7226</v>
      </c>
      <c r="X45" s="1">
        <f t="shared" si="5"/>
        <v>5247</v>
      </c>
      <c r="Y45" s="24">
        <f t="shared" si="5"/>
        <v>3829</v>
      </c>
      <c r="Z45" s="24">
        <f t="shared" si="5"/>
        <v>169406</v>
      </c>
      <c r="AA45" s="24">
        <f t="shared" si="5"/>
        <v>18466</v>
      </c>
      <c r="AB45" s="24">
        <f t="shared" si="5"/>
        <v>89189</v>
      </c>
      <c r="AC45" s="24">
        <f t="shared" si="5"/>
        <v>57922</v>
      </c>
      <c r="AD45" s="34">
        <f t="shared" si="5"/>
        <v>31908</v>
      </c>
    </row>
    <row r="46" spans="2:30" ht="15" customHeight="1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</row>
    <row r="47" spans="2:30" ht="15" customHeight="1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</row>
    <row r="48" spans="2:30" ht="15" customHeight="1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</row>
    <row r="49" spans="4:30" ht="15" customHeight="1"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</row>
    <row r="50" spans="4:30" ht="15" customHeight="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</row>
    <row r="51" spans="4:30" ht="15" customHeight="1"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</row>
    <row r="52" spans="4:30" ht="15" customHeight="1"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</row>
    <row r="53" spans="4:30" ht="15" customHeight="1"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</row>
    <row r="54" spans="4:30" ht="15" customHeight="1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</row>
    <row r="55" spans="4:30" ht="15" customHeight="1"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</row>
    <row r="56" spans="4:30" ht="15" customHeight="1"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</row>
    <row r="57" spans="4:30" ht="15" customHeight="1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</row>
    <row r="58" spans="4:30" ht="15" customHeight="1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</row>
    <row r="59" spans="4:30" ht="15" customHeight="1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</row>
    <row r="60" spans="4:30" ht="15" customHeight="1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</row>
    <row r="61" spans="4:30" ht="15" customHeight="1"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</row>
    <row r="62" spans="4:30" ht="15" customHeight="1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</row>
    <row r="63" spans="4:30" ht="15" customHeight="1"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</row>
    <row r="64" spans="4:30" ht="15" customHeight="1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</row>
    <row r="65" spans="4:30" ht="15" customHeight="1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</row>
    <row r="66" spans="4:30" ht="15" customHeight="1"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</row>
  </sheetData>
  <mergeCells count="2">
    <mergeCell ref="B40:B42"/>
    <mergeCell ref="AC1:AD2"/>
  </mergeCells>
  <phoneticPr fontId="2"/>
  <pageMargins left="0.39370078740157483" right="0.23622047244094491" top="0.70866141732283472" bottom="0.70866141732283472" header="0.31496062992125984" footer="0.47244094488188981"/>
  <pageSetup paperSize="9" scale="65" firstPageNumber="113" fitToWidth="2" orientation="portrait" useFirstPageNumber="1" horizontalDpi="300" verticalDpi="300" r:id="rId1"/>
  <headerFooter alignWithMargins="0">
    <oddFooter>&amp;C&amp;"ＭＳ 明朝,標準"&amp;14- &amp;P -</oddFooter>
  </headerFooter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zoomScaleNormal="100" zoomScaleSheetLayoutView="85" workbookViewId="0">
      <selection activeCell="R1" sqref="R1:W1048576"/>
    </sheetView>
  </sheetViews>
  <sheetFormatPr defaultRowHeight="13.5"/>
  <cols>
    <col min="1" max="1" width="3.875" customWidth="1"/>
    <col min="2" max="2" width="9.375" customWidth="1"/>
    <col min="3" max="3" width="4.125" customWidth="1"/>
    <col min="4" max="15" width="10.625" style="262" customWidth="1"/>
    <col min="16" max="16" width="8.875" style="262" customWidth="1"/>
    <col min="17" max="17" width="4.5" customWidth="1"/>
    <col min="19" max="19" width="9" customWidth="1"/>
    <col min="20" max="20" width="3.875" customWidth="1"/>
    <col min="21" max="21" width="20" customWidth="1"/>
    <col min="257" max="257" width="3.875" customWidth="1"/>
    <col min="258" max="258" width="9.375" customWidth="1"/>
    <col min="259" max="259" width="4.125" customWidth="1"/>
    <col min="260" max="271" width="10.625" customWidth="1"/>
    <col min="272" max="272" width="8.875" customWidth="1"/>
    <col min="273" max="273" width="4.5" customWidth="1"/>
    <col min="275" max="275" width="9" customWidth="1"/>
    <col min="276" max="276" width="3.875" customWidth="1"/>
    <col min="277" max="277" width="20" customWidth="1"/>
    <col min="513" max="513" width="3.875" customWidth="1"/>
    <col min="514" max="514" width="9.375" customWidth="1"/>
    <col min="515" max="515" width="4.125" customWidth="1"/>
    <col min="516" max="527" width="10.625" customWidth="1"/>
    <col min="528" max="528" width="8.875" customWidth="1"/>
    <col min="529" max="529" width="4.5" customWidth="1"/>
    <col min="531" max="531" width="9" customWidth="1"/>
    <col min="532" max="532" width="3.875" customWidth="1"/>
    <col min="533" max="533" width="20" customWidth="1"/>
    <col min="769" max="769" width="3.875" customWidth="1"/>
    <col min="770" max="770" width="9.375" customWidth="1"/>
    <col min="771" max="771" width="4.125" customWidth="1"/>
    <col min="772" max="783" width="10.625" customWidth="1"/>
    <col min="784" max="784" width="8.875" customWidth="1"/>
    <col min="785" max="785" width="4.5" customWidth="1"/>
    <col min="787" max="787" width="9" customWidth="1"/>
    <col min="788" max="788" width="3.875" customWidth="1"/>
    <col min="789" max="789" width="20" customWidth="1"/>
    <col min="1025" max="1025" width="3.875" customWidth="1"/>
    <col min="1026" max="1026" width="9.375" customWidth="1"/>
    <col min="1027" max="1027" width="4.125" customWidth="1"/>
    <col min="1028" max="1039" width="10.625" customWidth="1"/>
    <col min="1040" max="1040" width="8.875" customWidth="1"/>
    <col min="1041" max="1041" width="4.5" customWidth="1"/>
    <col min="1043" max="1043" width="9" customWidth="1"/>
    <col min="1044" max="1044" width="3.875" customWidth="1"/>
    <col min="1045" max="1045" width="20" customWidth="1"/>
    <col min="1281" max="1281" width="3.875" customWidth="1"/>
    <col min="1282" max="1282" width="9.375" customWidth="1"/>
    <col min="1283" max="1283" width="4.125" customWidth="1"/>
    <col min="1284" max="1295" width="10.625" customWidth="1"/>
    <col min="1296" max="1296" width="8.875" customWidth="1"/>
    <col min="1297" max="1297" width="4.5" customWidth="1"/>
    <col min="1299" max="1299" width="9" customWidth="1"/>
    <col min="1300" max="1300" width="3.875" customWidth="1"/>
    <col min="1301" max="1301" width="20" customWidth="1"/>
    <col min="1537" max="1537" width="3.875" customWidth="1"/>
    <col min="1538" max="1538" width="9.375" customWidth="1"/>
    <col min="1539" max="1539" width="4.125" customWidth="1"/>
    <col min="1540" max="1551" width="10.625" customWidth="1"/>
    <col min="1552" max="1552" width="8.875" customWidth="1"/>
    <col min="1553" max="1553" width="4.5" customWidth="1"/>
    <col min="1555" max="1555" width="9" customWidth="1"/>
    <col min="1556" max="1556" width="3.875" customWidth="1"/>
    <col min="1557" max="1557" width="20" customWidth="1"/>
    <col min="1793" max="1793" width="3.875" customWidth="1"/>
    <col min="1794" max="1794" width="9.375" customWidth="1"/>
    <col min="1795" max="1795" width="4.125" customWidth="1"/>
    <col min="1796" max="1807" width="10.625" customWidth="1"/>
    <col min="1808" max="1808" width="8.875" customWidth="1"/>
    <col min="1809" max="1809" width="4.5" customWidth="1"/>
    <col min="1811" max="1811" width="9" customWidth="1"/>
    <col min="1812" max="1812" width="3.875" customWidth="1"/>
    <col min="1813" max="1813" width="20" customWidth="1"/>
    <col min="2049" max="2049" width="3.875" customWidth="1"/>
    <col min="2050" max="2050" width="9.375" customWidth="1"/>
    <col min="2051" max="2051" width="4.125" customWidth="1"/>
    <col min="2052" max="2063" width="10.625" customWidth="1"/>
    <col min="2064" max="2064" width="8.875" customWidth="1"/>
    <col min="2065" max="2065" width="4.5" customWidth="1"/>
    <col min="2067" max="2067" width="9" customWidth="1"/>
    <col min="2068" max="2068" width="3.875" customWidth="1"/>
    <col min="2069" max="2069" width="20" customWidth="1"/>
    <col min="2305" max="2305" width="3.875" customWidth="1"/>
    <col min="2306" max="2306" width="9.375" customWidth="1"/>
    <col min="2307" max="2307" width="4.125" customWidth="1"/>
    <col min="2308" max="2319" width="10.625" customWidth="1"/>
    <col min="2320" max="2320" width="8.875" customWidth="1"/>
    <col min="2321" max="2321" width="4.5" customWidth="1"/>
    <col min="2323" max="2323" width="9" customWidth="1"/>
    <col min="2324" max="2324" width="3.875" customWidth="1"/>
    <col min="2325" max="2325" width="20" customWidth="1"/>
    <col min="2561" max="2561" width="3.875" customWidth="1"/>
    <col min="2562" max="2562" width="9.375" customWidth="1"/>
    <col min="2563" max="2563" width="4.125" customWidth="1"/>
    <col min="2564" max="2575" width="10.625" customWidth="1"/>
    <col min="2576" max="2576" width="8.875" customWidth="1"/>
    <col min="2577" max="2577" width="4.5" customWidth="1"/>
    <col min="2579" max="2579" width="9" customWidth="1"/>
    <col min="2580" max="2580" width="3.875" customWidth="1"/>
    <col min="2581" max="2581" width="20" customWidth="1"/>
    <col min="2817" max="2817" width="3.875" customWidth="1"/>
    <col min="2818" max="2818" width="9.375" customWidth="1"/>
    <col min="2819" max="2819" width="4.125" customWidth="1"/>
    <col min="2820" max="2831" width="10.625" customWidth="1"/>
    <col min="2832" max="2832" width="8.875" customWidth="1"/>
    <col min="2833" max="2833" width="4.5" customWidth="1"/>
    <col min="2835" max="2835" width="9" customWidth="1"/>
    <col min="2836" max="2836" width="3.875" customWidth="1"/>
    <col min="2837" max="2837" width="20" customWidth="1"/>
    <col min="3073" max="3073" width="3.875" customWidth="1"/>
    <col min="3074" max="3074" width="9.375" customWidth="1"/>
    <col min="3075" max="3075" width="4.125" customWidth="1"/>
    <col min="3076" max="3087" width="10.625" customWidth="1"/>
    <col min="3088" max="3088" width="8.875" customWidth="1"/>
    <col min="3089" max="3089" width="4.5" customWidth="1"/>
    <col min="3091" max="3091" width="9" customWidth="1"/>
    <col min="3092" max="3092" width="3.875" customWidth="1"/>
    <col min="3093" max="3093" width="20" customWidth="1"/>
    <col min="3329" max="3329" width="3.875" customWidth="1"/>
    <col min="3330" max="3330" width="9.375" customWidth="1"/>
    <col min="3331" max="3331" width="4.125" customWidth="1"/>
    <col min="3332" max="3343" width="10.625" customWidth="1"/>
    <col min="3344" max="3344" width="8.875" customWidth="1"/>
    <col min="3345" max="3345" width="4.5" customWidth="1"/>
    <col min="3347" max="3347" width="9" customWidth="1"/>
    <col min="3348" max="3348" width="3.875" customWidth="1"/>
    <col min="3349" max="3349" width="20" customWidth="1"/>
    <col min="3585" max="3585" width="3.875" customWidth="1"/>
    <col min="3586" max="3586" width="9.375" customWidth="1"/>
    <col min="3587" max="3587" width="4.125" customWidth="1"/>
    <col min="3588" max="3599" width="10.625" customWidth="1"/>
    <col min="3600" max="3600" width="8.875" customWidth="1"/>
    <col min="3601" max="3601" width="4.5" customWidth="1"/>
    <col min="3603" max="3603" width="9" customWidth="1"/>
    <col min="3604" max="3604" width="3.875" customWidth="1"/>
    <col min="3605" max="3605" width="20" customWidth="1"/>
    <col min="3841" max="3841" width="3.875" customWidth="1"/>
    <col min="3842" max="3842" width="9.375" customWidth="1"/>
    <col min="3843" max="3843" width="4.125" customWidth="1"/>
    <col min="3844" max="3855" width="10.625" customWidth="1"/>
    <col min="3856" max="3856" width="8.875" customWidth="1"/>
    <col min="3857" max="3857" width="4.5" customWidth="1"/>
    <col min="3859" max="3859" width="9" customWidth="1"/>
    <col min="3860" max="3860" width="3.875" customWidth="1"/>
    <col min="3861" max="3861" width="20" customWidth="1"/>
    <col min="4097" max="4097" width="3.875" customWidth="1"/>
    <col min="4098" max="4098" width="9.375" customWidth="1"/>
    <col min="4099" max="4099" width="4.125" customWidth="1"/>
    <col min="4100" max="4111" width="10.625" customWidth="1"/>
    <col min="4112" max="4112" width="8.875" customWidth="1"/>
    <col min="4113" max="4113" width="4.5" customWidth="1"/>
    <col min="4115" max="4115" width="9" customWidth="1"/>
    <col min="4116" max="4116" width="3.875" customWidth="1"/>
    <col min="4117" max="4117" width="20" customWidth="1"/>
    <col min="4353" max="4353" width="3.875" customWidth="1"/>
    <col min="4354" max="4354" width="9.375" customWidth="1"/>
    <col min="4355" max="4355" width="4.125" customWidth="1"/>
    <col min="4356" max="4367" width="10.625" customWidth="1"/>
    <col min="4368" max="4368" width="8.875" customWidth="1"/>
    <col min="4369" max="4369" width="4.5" customWidth="1"/>
    <col min="4371" max="4371" width="9" customWidth="1"/>
    <col min="4372" max="4372" width="3.875" customWidth="1"/>
    <col min="4373" max="4373" width="20" customWidth="1"/>
    <col min="4609" max="4609" width="3.875" customWidth="1"/>
    <col min="4610" max="4610" width="9.375" customWidth="1"/>
    <col min="4611" max="4611" width="4.125" customWidth="1"/>
    <col min="4612" max="4623" width="10.625" customWidth="1"/>
    <col min="4624" max="4624" width="8.875" customWidth="1"/>
    <col min="4625" max="4625" width="4.5" customWidth="1"/>
    <col min="4627" max="4627" width="9" customWidth="1"/>
    <col min="4628" max="4628" width="3.875" customWidth="1"/>
    <col min="4629" max="4629" width="20" customWidth="1"/>
    <col min="4865" max="4865" width="3.875" customWidth="1"/>
    <col min="4866" max="4866" width="9.375" customWidth="1"/>
    <col min="4867" max="4867" width="4.125" customWidth="1"/>
    <col min="4868" max="4879" width="10.625" customWidth="1"/>
    <col min="4880" max="4880" width="8.875" customWidth="1"/>
    <col min="4881" max="4881" width="4.5" customWidth="1"/>
    <col min="4883" max="4883" width="9" customWidth="1"/>
    <col min="4884" max="4884" width="3.875" customWidth="1"/>
    <col min="4885" max="4885" width="20" customWidth="1"/>
    <col min="5121" max="5121" width="3.875" customWidth="1"/>
    <col min="5122" max="5122" width="9.375" customWidth="1"/>
    <col min="5123" max="5123" width="4.125" customWidth="1"/>
    <col min="5124" max="5135" width="10.625" customWidth="1"/>
    <col min="5136" max="5136" width="8.875" customWidth="1"/>
    <col min="5137" max="5137" width="4.5" customWidth="1"/>
    <col min="5139" max="5139" width="9" customWidth="1"/>
    <col min="5140" max="5140" width="3.875" customWidth="1"/>
    <col min="5141" max="5141" width="20" customWidth="1"/>
    <col min="5377" max="5377" width="3.875" customWidth="1"/>
    <col min="5378" max="5378" width="9.375" customWidth="1"/>
    <col min="5379" max="5379" width="4.125" customWidth="1"/>
    <col min="5380" max="5391" width="10.625" customWidth="1"/>
    <col min="5392" max="5392" width="8.875" customWidth="1"/>
    <col min="5393" max="5393" width="4.5" customWidth="1"/>
    <col min="5395" max="5395" width="9" customWidth="1"/>
    <col min="5396" max="5396" width="3.875" customWidth="1"/>
    <col min="5397" max="5397" width="20" customWidth="1"/>
    <col min="5633" max="5633" width="3.875" customWidth="1"/>
    <col min="5634" max="5634" width="9.375" customWidth="1"/>
    <col min="5635" max="5635" width="4.125" customWidth="1"/>
    <col min="5636" max="5647" width="10.625" customWidth="1"/>
    <col min="5648" max="5648" width="8.875" customWidth="1"/>
    <col min="5649" max="5649" width="4.5" customWidth="1"/>
    <col min="5651" max="5651" width="9" customWidth="1"/>
    <col min="5652" max="5652" width="3.875" customWidth="1"/>
    <col min="5653" max="5653" width="20" customWidth="1"/>
    <col min="5889" max="5889" width="3.875" customWidth="1"/>
    <col min="5890" max="5890" width="9.375" customWidth="1"/>
    <col min="5891" max="5891" width="4.125" customWidth="1"/>
    <col min="5892" max="5903" width="10.625" customWidth="1"/>
    <col min="5904" max="5904" width="8.875" customWidth="1"/>
    <col min="5905" max="5905" width="4.5" customWidth="1"/>
    <col min="5907" max="5907" width="9" customWidth="1"/>
    <col min="5908" max="5908" width="3.875" customWidth="1"/>
    <col min="5909" max="5909" width="20" customWidth="1"/>
    <col min="6145" max="6145" width="3.875" customWidth="1"/>
    <col min="6146" max="6146" width="9.375" customWidth="1"/>
    <col min="6147" max="6147" width="4.125" customWidth="1"/>
    <col min="6148" max="6159" width="10.625" customWidth="1"/>
    <col min="6160" max="6160" width="8.875" customWidth="1"/>
    <col min="6161" max="6161" width="4.5" customWidth="1"/>
    <col min="6163" max="6163" width="9" customWidth="1"/>
    <col min="6164" max="6164" width="3.875" customWidth="1"/>
    <col min="6165" max="6165" width="20" customWidth="1"/>
    <col min="6401" max="6401" width="3.875" customWidth="1"/>
    <col min="6402" max="6402" width="9.375" customWidth="1"/>
    <col min="6403" max="6403" width="4.125" customWidth="1"/>
    <col min="6404" max="6415" width="10.625" customWidth="1"/>
    <col min="6416" max="6416" width="8.875" customWidth="1"/>
    <col min="6417" max="6417" width="4.5" customWidth="1"/>
    <col min="6419" max="6419" width="9" customWidth="1"/>
    <col min="6420" max="6420" width="3.875" customWidth="1"/>
    <col min="6421" max="6421" width="20" customWidth="1"/>
    <col min="6657" max="6657" width="3.875" customWidth="1"/>
    <col min="6658" max="6658" width="9.375" customWidth="1"/>
    <col min="6659" max="6659" width="4.125" customWidth="1"/>
    <col min="6660" max="6671" width="10.625" customWidth="1"/>
    <col min="6672" max="6672" width="8.875" customWidth="1"/>
    <col min="6673" max="6673" width="4.5" customWidth="1"/>
    <col min="6675" max="6675" width="9" customWidth="1"/>
    <col min="6676" max="6676" width="3.875" customWidth="1"/>
    <col min="6677" max="6677" width="20" customWidth="1"/>
    <col min="6913" max="6913" width="3.875" customWidth="1"/>
    <col min="6914" max="6914" width="9.375" customWidth="1"/>
    <col min="6915" max="6915" width="4.125" customWidth="1"/>
    <col min="6916" max="6927" width="10.625" customWidth="1"/>
    <col min="6928" max="6928" width="8.875" customWidth="1"/>
    <col min="6929" max="6929" width="4.5" customWidth="1"/>
    <col min="6931" max="6931" width="9" customWidth="1"/>
    <col min="6932" max="6932" width="3.875" customWidth="1"/>
    <col min="6933" max="6933" width="20" customWidth="1"/>
    <col min="7169" max="7169" width="3.875" customWidth="1"/>
    <col min="7170" max="7170" width="9.375" customWidth="1"/>
    <col min="7171" max="7171" width="4.125" customWidth="1"/>
    <col min="7172" max="7183" width="10.625" customWidth="1"/>
    <col min="7184" max="7184" width="8.875" customWidth="1"/>
    <col min="7185" max="7185" width="4.5" customWidth="1"/>
    <col min="7187" max="7187" width="9" customWidth="1"/>
    <col min="7188" max="7188" width="3.875" customWidth="1"/>
    <col min="7189" max="7189" width="20" customWidth="1"/>
    <col min="7425" max="7425" width="3.875" customWidth="1"/>
    <col min="7426" max="7426" width="9.375" customWidth="1"/>
    <col min="7427" max="7427" width="4.125" customWidth="1"/>
    <col min="7428" max="7439" width="10.625" customWidth="1"/>
    <col min="7440" max="7440" width="8.875" customWidth="1"/>
    <col min="7441" max="7441" width="4.5" customWidth="1"/>
    <col min="7443" max="7443" width="9" customWidth="1"/>
    <col min="7444" max="7444" width="3.875" customWidth="1"/>
    <col min="7445" max="7445" width="20" customWidth="1"/>
    <col min="7681" max="7681" width="3.875" customWidth="1"/>
    <col min="7682" max="7682" width="9.375" customWidth="1"/>
    <col min="7683" max="7683" width="4.125" customWidth="1"/>
    <col min="7684" max="7695" width="10.625" customWidth="1"/>
    <col min="7696" max="7696" width="8.875" customWidth="1"/>
    <col min="7697" max="7697" width="4.5" customWidth="1"/>
    <col min="7699" max="7699" width="9" customWidth="1"/>
    <col min="7700" max="7700" width="3.875" customWidth="1"/>
    <col min="7701" max="7701" width="20" customWidth="1"/>
    <col min="7937" max="7937" width="3.875" customWidth="1"/>
    <col min="7938" max="7938" width="9.375" customWidth="1"/>
    <col min="7939" max="7939" width="4.125" customWidth="1"/>
    <col min="7940" max="7951" width="10.625" customWidth="1"/>
    <col min="7952" max="7952" width="8.875" customWidth="1"/>
    <col min="7953" max="7953" width="4.5" customWidth="1"/>
    <col min="7955" max="7955" width="9" customWidth="1"/>
    <col min="7956" max="7956" width="3.875" customWidth="1"/>
    <col min="7957" max="7957" width="20" customWidth="1"/>
    <col min="8193" max="8193" width="3.875" customWidth="1"/>
    <col min="8194" max="8194" width="9.375" customWidth="1"/>
    <col min="8195" max="8195" width="4.125" customWidth="1"/>
    <col min="8196" max="8207" width="10.625" customWidth="1"/>
    <col min="8208" max="8208" width="8.875" customWidth="1"/>
    <col min="8209" max="8209" width="4.5" customWidth="1"/>
    <col min="8211" max="8211" width="9" customWidth="1"/>
    <col min="8212" max="8212" width="3.875" customWidth="1"/>
    <col min="8213" max="8213" width="20" customWidth="1"/>
    <col min="8449" max="8449" width="3.875" customWidth="1"/>
    <col min="8450" max="8450" width="9.375" customWidth="1"/>
    <col min="8451" max="8451" width="4.125" customWidth="1"/>
    <col min="8452" max="8463" width="10.625" customWidth="1"/>
    <col min="8464" max="8464" width="8.875" customWidth="1"/>
    <col min="8465" max="8465" width="4.5" customWidth="1"/>
    <col min="8467" max="8467" width="9" customWidth="1"/>
    <col min="8468" max="8468" width="3.875" customWidth="1"/>
    <col min="8469" max="8469" width="20" customWidth="1"/>
    <col min="8705" max="8705" width="3.875" customWidth="1"/>
    <col min="8706" max="8706" width="9.375" customWidth="1"/>
    <col min="8707" max="8707" width="4.125" customWidth="1"/>
    <col min="8708" max="8719" width="10.625" customWidth="1"/>
    <col min="8720" max="8720" width="8.875" customWidth="1"/>
    <col min="8721" max="8721" width="4.5" customWidth="1"/>
    <col min="8723" max="8723" width="9" customWidth="1"/>
    <col min="8724" max="8724" width="3.875" customWidth="1"/>
    <col min="8725" max="8725" width="20" customWidth="1"/>
    <col min="8961" max="8961" width="3.875" customWidth="1"/>
    <col min="8962" max="8962" width="9.375" customWidth="1"/>
    <col min="8963" max="8963" width="4.125" customWidth="1"/>
    <col min="8964" max="8975" width="10.625" customWidth="1"/>
    <col min="8976" max="8976" width="8.875" customWidth="1"/>
    <col min="8977" max="8977" width="4.5" customWidth="1"/>
    <col min="8979" max="8979" width="9" customWidth="1"/>
    <col min="8980" max="8980" width="3.875" customWidth="1"/>
    <col min="8981" max="8981" width="20" customWidth="1"/>
    <col min="9217" max="9217" width="3.875" customWidth="1"/>
    <col min="9218" max="9218" width="9.375" customWidth="1"/>
    <col min="9219" max="9219" width="4.125" customWidth="1"/>
    <col min="9220" max="9231" width="10.625" customWidth="1"/>
    <col min="9232" max="9232" width="8.875" customWidth="1"/>
    <col min="9233" max="9233" width="4.5" customWidth="1"/>
    <col min="9235" max="9235" width="9" customWidth="1"/>
    <col min="9236" max="9236" width="3.875" customWidth="1"/>
    <col min="9237" max="9237" width="20" customWidth="1"/>
    <col min="9473" max="9473" width="3.875" customWidth="1"/>
    <col min="9474" max="9474" width="9.375" customWidth="1"/>
    <col min="9475" max="9475" width="4.125" customWidth="1"/>
    <col min="9476" max="9487" width="10.625" customWidth="1"/>
    <col min="9488" max="9488" width="8.875" customWidth="1"/>
    <col min="9489" max="9489" width="4.5" customWidth="1"/>
    <col min="9491" max="9491" width="9" customWidth="1"/>
    <col min="9492" max="9492" width="3.875" customWidth="1"/>
    <col min="9493" max="9493" width="20" customWidth="1"/>
    <col min="9729" max="9729" width="3.875" customWidth="1"/>
    <col min="9730" max="9730" width="9.375" customWidth="1"/>
    <col min="9731" max="9731" width="4.125" customWidth="1"/>
    <col min="9732" max="9743" width="10.625" customWidth="1"/>
    <col min="9744" max="9744" width="8.875" customWidth="1"/>
    <col min="9745" max="9745" width="4.5" customWidth="1"/>
    <col min="9747" max="9747" width="9" customWidth="1"/>
    <col min="9748" max="9748" width="3.875" customWidth="1"/>
    <col min="9749" max="9749" width="20" customWidth="1"/>
    <col min="9985" max="9985" width="3.875" customWidth="1"/>
    <col min="9986" max="9986" width="9.375" customWidth="1"/>
    <col min="9987" max="9987" width="4.125" customWidth="1"/>
    <col min="9988" max="9999" width="10.625" customWidth="1"/>
    <col min="10000" max="10000" width="8.875" customWidth="1"/>
    <col min="10001" max="10001" width="4.5" customWidth="1"/>
    <col min="10003" max="10003" width="9" customWidth="1"/>
    <col min="10004" max="10004" width="3.875" customWidth="1"/>
    <col min="10005" max="10005" width="20" customWidth="1"/>
    <col min="10241" max="10241" width="3.875" customWidth="1"/>
    <col min="10242" max="10242" width="9.375" customWidth="1"/>
    <col min="10243" max="10243" width="4.125" customWidth="1"/>
    <col min="10244" max="10255" width="10.625" customWidth="1"/>
    <col min="10256" max="10256" width="8.875" customWidth="1"/>
    <col min="10257" max="10257" width="4.5" customWidth="1"/>
    <col min="10259" max="10259" width="9" customWidth="1"/>
    <col min="10260" max="10260" width="3.875" customWidth="1"/>
    <col min="10261" max="10261" width="20" customWidth="1"/>
    <col min="10497" max="10497" width="3.875" customWidth="1"/>
    <col min="10498" max="10498" width="9.375" customWidth="1"/>
    <col min="10499" max="10499" width="4.125" customWidth="1"/>
    <col min="10500" max="10511" width="10.625" customWidth="1"/>
    <col min="10512" max="10512" width="8.875" customWidth="1"/>
    <col min="10513" max="10513" width="4.5" customWidth="1"/>
    <col min="10515" max="10515" width="9" customWidth="1"/>
    <col min="10516" max="10516" width="3.875" customWidth="1"/>
    <col min="10517" max="10517" width="20" customWidth="1"/>
    <col min="10753" max="10753" width="3.875" customWidth="1"/>
    <col min="10754" max="10754" width="9.375" customWidth="1"/>
    <col min="10755" max="10755" width="4.125" customWidth="1"/>
    <col min="10756" max="10767" width="10.625" customWidth="1"/>
    <col min="10768" max="10768" width="8.875" customWidth="1"/>
    <col min="10769" max="10769" width="4.5" customWidth="1"/>
    <col min="10771" max="10771" width="9" customWidth="1"/>
    <col min="10772" max="10772" width="3.875" customWidth="1"/>
    <col min="10773" max="10773" width="20" customWidth="1"/>
    <col min="11009" max="11009" width="3.875" customWidth="1"/>
    <col min="11010" max="11010" width="9.375" customWidth="1"/>
    <col min="11011" max="11011" width="4.125" customWidth="1"/>
    <col min="11012" max="11023" width="10.625" customWidth="1"/>
    <col min="11024" max="11024" width="8.875" customWidth="1"/>
    <col min="11025" max="11025" width="4.5" customWidth="1"/>
    <col min="11027" max="11027" width="9" customWidth="1"/>
    <col min="11028" max="11028" width="3.875" customWidth="1"/>
    <col min="11029" max="11029" width="20" customWidth="1"/>
    <col min="11265" max="11265" width="3.875" customWidth="1"/>
    <col min="11266" max="11266" width="9.375" customWidth="1"/>
    <col min="11267" max="11267" width="4.125" customWidth="1"/>
    <col min="11268" max="11279" width="10.625" customWidth="1"/>
    <col min="11280" max="11280" width="8.875" customWidth="1"/>
    <col min="11281" max="11281" width="4.5" customWidth="1"/>
    <col min="11283" max="11283" width="9" customWidth="1"/>
    <col min="11284" max="11284" width="3.875" customWidth="1"/>
    <col min="11285" max="11285" width="20" customWidth="1"/>
    <col min="11521" max="11521" width="3.875" customWidth="1"/>
    <col min="11522" max="11522" width="9.375" customWidth="1"/>
    <col min="11523" max="11523" width="4.125" customWidth="1"/>
    <col min="11524" max="11535" width="10.625" customWidth="1"/>
    <col min="11536" max="11536" width="8.875" customWidth="1"/>
    <col min="11537" max="11537" width="4.5" customWidth="1"/>
    <col min="11539" max="11539" width="9" customWidth="1"/>
    <col min="11540" max="11540" width="3.875" customWidth="1"/>
    <col min="11541" max="11541" width="20" customWidth="1"/>
    <col min="11777" max="11777" width="3.875" customWidth="1"/>
    <col min="11778" max="11778" width="9.375" customWidth="1"/>
    <col min="11779" max="11779" width="4.125" customWidth="1"/>
    <col min="11780" max="11791" width="10.625" customWidth="1"/>
    <col min="11792" max="11792" width="8.875" customWidth="1"/>
    <col min="11793" max="11793" width="4.5" customWidth="1"/>
    <col min="11795" max="11795" width="9" customWidth="1"/>
    <col min="11796" max="11796" width="3.875" customWidth="1"/>
    <col min="11797" max="11797" width="20" customWidth="1"/>
    <col min="12033" max="12033" width="3.875" customWidth="1"/>
    <col min="12034" max="12034" width="9.375" customWidth="1"/>
    <col min="12035" max="12035" width="4.125" customWidth="1"/>
    <col min="12036" max="12047" width="10.625" customWidth="1"/>
    <col min="12048" max="12048" width="8.875" customWidth="1"/>
    <col min="12049" max="12049" width="4.5" customWidth="1"/>
    <col min="12051" max="12051" width="9" customWidth="1"/>
    <col min="12052" max="12052" width="3.875" customWidth="1"/>
    <col min="12053" max="12053" width="20" customWidth="1"/>
    <col min="12289" max="12289" width="3.875" customWidth="1"/>
    <col min="12290" max="12290" width="9.375" customWidth="1"/>
    <col min="12291" max="12291" width="4.125" customWidth="1"/>
    <col min="12292" max="12303" width="10.625" customWidth="1"/>
    <col min="12304" max="12304" width="8.875" customWidth="1"/>
    <col min="12305" max="12305" width="4.5" customWidth="1"/>
    <col min="12307" max="12307" width="9" customWidth="1"/>
    <col min="12308" max="12308" width="3.875" customWidth="1"/>
    <col min="12309" max="12309" width="20" customWidth="1"/>
    <col min="12545" max="12545" width="3.875" customWidth="1"/>
    <col min="12546" max="12546" width="9.375" customWidth="1"/>
    <col min="12547" max="12547" width="4.125" customWidth="1"/>
    <col min="12548" max="12559" width="10.625" customWidth="1"/>
    <col min="12560" max="12560" width="8.875" customWidth="1"/>
    <col min="12561" max="12561" width="4.5" customWidth="1"/>
    <col min="12563" max="12563" width="9" customWidth="1"/>
    <col min="12564" max="12564" width="3.875" customWidth="1"/>
    <col min="12565" max="12565" width="20" customWidth="1"/>
    <col min="12801" max="12801" width="3.875" customWidth="1"/>
    <col min="12802" max="12802" width="9.375" customWidth="1"/>
    <col min="12803" max="12803" width="4.125" customWidth="1"/>
    <col min="12804" max="12815" width="10.625" customWidth="1"/>
    <col min="12816" max="12816" width="8.875" customWidth="1"/>
    <col min="12817" max="12817" width="4.5" customWidth="1"/>
    <col min="12819" max="12819" width="9" customWidth="1"/>
    <col min="12820" max="12820" width="3.875" customWidth="1"/>
    <col min="12821" max="12821" width="20" customWidth="1"/>
    <col min="13057" max="13057" width="3.875" customWidth="1"/>
    <col min="13058" max="13058" width="9.375" customWidth="1"/>
    <col min="13059" max="13059" width="4.125" customWidth="1"/>
    <col min="13060" max="13071" width="10.625" customWidth="1"/>
    <col min="13072" max="13072" width="8.875" customWidth="1"/>
    <col min="13073" max="13073" width="4.5" customWidth="1"/>
    <col min="13075" max="13075" width="9" customWidth="1"/>
    <col min="13076" max="13076" width="3.875" customWidth="1"/>
    <col min="13077" max="13077" width="20" customWidth="1"/>
    <col min="13313" max="13313" width="3.875" customWidth="1"/>
    <col min="13314" max="13314" width="9.375" customWidth="1"/>
    <col min="13315" max="13315" width="4.125" customWidth="1"/>
    <col min="13316" max="13327" width="10.625" customWidth="1"/>
    <col min="13328" max="13328" width="8.875" customWidth="1"/>
    <col min="13329" max="13329" width="4.5" customWidth="1"/>
    <col min="13331" max="13331" width="9" customWidth="1"/>
    <col min="13332" max="13332" width="3.875" customWidth="1"/>
    <col min="13333" max="13333" width="20" customWidth="1"/>
    <col min="13569" max="13569" width="3.875" customWidth="1"/>
    <col min="13570" max="13570" width="9.375" customWidth="1"/>
    <col min="13571" max="13571" width="4.125" customWidth="1"/>
    <col min="13572" max="13583" width="10.625" customWidth="1"/>
    <col min="13584" max="13584" width="8.875" customWidth="1"/>
    <col min="13585" max="13585" width="4.5" customWidth="1"/>
    <col min="13587" max="13587" width="9" customWidth="1"/>
    <col min="13588" max="13588" width="3.875" customWidth="1"/>
    <col min="13589" max="13589" width="20" customWidth="1"/>
    <col min="13825" max="13825" width="3.875" customWidth="1"/>
    <col min="13826" max="13826" width="9.375" customWidth="1"/>
    <col min="13827" max="13827" width="4.125" customWidth="1"/>
    <col min="13828" max="13839" width="10.625" customWidth="1"/>
    <col min="13840" max="13840" width="8.875" customWidth="1"/>
    <col min="13841" max="13841" width="4.5" customWidth="1"/>
    <col min="13843" max="13843" width="9" customWidth="1"/>
    <col min="13844" max="13844" width="3.875" customWidth="1"/>
    <col min="13845" max="13845" width="20" customWidth="1"/>
    <col min="14081" max="14081" width="3.875" customWidth="1"/>
    <col min="14082" max="14082" width="9.375" customWidth="1"/>
    <col min="14083" max="14083" width="4.125" customWidth="1"/>
    <col min="14084" max="14095" width="10.625" customWidth="1"/>
    <col min="14096" max="14096" width="8.875" customWidth="1"/>
    <col min="14097" max="14097" width="4.5" customWidth="1"/>
    <col min="14099" max="14099" width="9" customWidth="1"/>
    <col min="14100" max="14100" width="3.875" customWidth="1"/>
    <col min="14101" max="14101" width="20" customWidth="1"/>
    <col min="14337" max="14337" width="3.875" customWidth="1"/>
    <col min="14338" max="14338" width="9.375" customWidth="1"/>
    <col min="14339" max="14339" width="4.125" customWidth="1"/>
    <col min="14340" max="14351" width="10.625" customWidth="1"/>
    <col min="14352" max="14352" width="8.875" customWidth="1"/>
    <col min="14353" max="14353" width="4.5" customWidth="1"/>
    <col min="14355" max="14355" width="9" customWidth="1"/>
    <col min="14356" max="14356" width="3.875" customWidth="1"/>
    <col min="14357" max="14357" width="20" customWidth="1"/>
    <col min="14593" max="14593" width="3.875" customWidth="1"/>
    <col min="14594" max="14594" width="9.375" customWidth="1"/>
    <col min="14595" max="14595" width="4.125" customWidth="1"/>
    <col min="14596" max="14607" width="10.625" customWidth="1"/>
    <col min="14608" max="14608" width="8.875" customWidth="1"/>
    <col min="14609" max="14609" width="4.5" customWidth="1"/>
    <col min="14611" max="14611" width="9" customWidth="1"/>
    <col min="14612" max="14612" width="3.875" customWidth="1"/>
    <col min="14613" max="14613" width="20" customWidth="1"/>
    <col min="14849" max="14849" width="3.875" customWidth="1"/>
    <col min="14850" max="14850" width="9.375" customWidth="1"/>
    <col min="14851" max="14851" width="4.125" customWidth="1"/>
    <col min="14852" max="14863" width="10.625" customWidth="1"/>
    <col min="14864" max="14864" width="8.875" customWidth="1"/>
    <col min="14865" max="14865" width="4.5" customWidth="1"/>
    <col min="14867" max="14867" width="9" customWidth="1"/>
    <col min="14868" max="14868" width="3.875" customWidth="1"/>
    <col min="14869" max="14869" width="20" customWidth="1"/>
    <col min="15105" max="15105" width="3.875" customWidth="1"/>
    <col min="15106" max="15106" width="9.375" customWidth="1"/>
    <col min="15107" max="15107" width="4.125" customWidth="1"/>
    <col min="15108" max="15119" width="10.625" customWidth="1"/>
    <col min="15120" max="15120" width="8.875" customWidth="1"/>
    <col min="15121" max="15121" width="4.5" customWidth="1"/>
    <col min="15123" max="15123" width="9" customWidth="1"/>
    <col min="15124" max="15124" width="3.875" customWidth="1"/>
    <col min="15125" max="15125" width="20" customWidth="1"/>
    <col min="15361" max="15361" width="3.875" customWidth="1"/>
    <col min="15362" max="15362" width="9.375" customWidth="1"/>
    <col min="15363" max="15363" width="4.125" customWidth="1"/>
    <col min="15364" max="15375" width="10.625" customWidth="1"/>
    <col min="15376" max="15376" width="8.875" customWidth="1"/>
    <col min="15377" max="15377" width="4.5" customWidth="1"/>
    <col min="15379" max="15379" width="9" customWidth="1"/>
    <col min="15380" max="15380" width="3.875" customWidth="1"/>
    <col min="15381" max="15381" width="20" customWidth="1"/>
    <col min="15617" max="15617" width="3.875" customWidth="1"/>
    <col min="15618" max="15618" width="9.375" customWidth="1"/>
    <col min="15619" max="15619" width="4.125" customWidth="1"/>
    <col min="15620" max="15631" width="10.625" customWidth="1"/>
    <col min="15632" max="15632" width="8.875" customWidth="1"/>
    <col min="15633" max="15633" width="4.5" customWidth="1"/>
    <col min="15635" max="15635" width="9" customWidth="1"/>
    <col min="15636" max="15636" width="3.875" customWidth="1"/>
    <col min="15637" max="15637" width="20" customWidth="1"/>
    <col min="15873" max="15873" width="3.875" customWidth="1"/>
    <col min="15874" max="15874" width="9.375" customWidth="1"/>
    <col min="15875" max="15875" width="4.125" customWidth="1"/>
    <col min="15876" max="15887" width="10.625" customWidth="1"/>
    <col min="15888" max="15888" width="8.875" customWidth="1"/>
    <col min="15889" max="15889" width="4.5" customWidth="1"/>
    <col min="15891" max="15891" width="9" customWidth="1"/>
    <col min="15892" max="15892" width="3.875" customWidth="1"/>
    <col min="15893" max="15893" width="20" customWidth="1"/>
    <col min="16129" max="16129" width="3.875" customWidth="1"/>
    <col min="16130" max="16130" width="9.375" customWidth="1"/>
    <col min="16131" max="16131" width="4.125" customWidth="1"/>
    <col min="16132" max="16143" width="10.625" customWidth="1"/>
    <col min="16144" max="16144" width="8.875" customWidth="1"/>
    <col min="16145" max="16145" width="4.5" customWidth="1"/>
    <col min="16147" max="16147" width="9" customWidth="1"/>
    <col min="16148" max="16148" width="3.875" customWidth="1"/>
    <col min="16149" max="16149" width="20" customWidth="1"/>
  </cols>
  <sheetData>
    <row r="1" spans="1:24" ht="13.5" customHeight="1">
      <c r="B1" s="41" t="s">
        <v>3871</v>
      </c>
      <c r="O1" s="263" t="s">
        <v>45</v>
      </c>
      <c r="P1" s="263"/>
    </row>
    <row r="2" spans="1:24" ht="3.75" customHeight="1">
      <c r="B2" s="41"/>
      <c r="O2" s="264"/>
      <c r="P2" s="264"/>
    </row>
    <row r="3" spans="1:24" s="276" customFormat="1" ht="12" customHeight="1">
      <c r="A3" s="265"/>
      <c r="B3" s="266" t="s">
        <v>3872</v>
      </c>
      <c r="C3" s="265"/>
      <c r="D3" s="267"/>
      <c r="E3" s="268" t="s">
        <v>3873</v>
      </c>
      <c r="F3" s="269"/>
      <c r="G3" s="270"/>
      <c r="H3" s="271"/>
      <c r="I3" s="272"/>
      <c r="J3" s="272"/>
      <c r="K3" s="272"/>
      <c r="L3" s="273" t="s">
        <v>3874</v>
      </c>
      <c r="M3" s="274"/>
      <c r="N3" s="272"/>
      <c r="O3" s="272"/>
      <c r="P3" s="275"/>
      <c r="R3" s="277"/>
      <c r="S3" s="277"/>
      <c r="T3" s="277"/>
      <c r="U3" s="277"/>
      <c r="V3" s="277"/>
      <c r="W3" s="277"/>
      <c r="X3" s="278"/>
    </row>
    <row r="4" spans="1:24" s="276" customFormat="1" ht="12" customHeight="1">
      <c r="A4" s="279"/>
      <c r="B4" s="280"/>
      <c r="C4" s="279"/>
      <c r="D4" s="281" t="s">
        <v>3875</v>
      </c>
      <c r="E4" s="282" t="s">
        <v>3875</v>
      </c>
      <c r="F4" s="283" t="s">
        <v>3876</v>
      </c>
      <c r="G4" s="270"/>
      <c r="H4" s="271"/>
      <c r="I4" s="272"/>
      <c r="J4" s="284"/>
      <c r="K4" s="282" t="s">
        <v>3877</v>
      </c>
      <c r="L4" s="285"/>
      <c r="M4" s="286"/>
      <c r="N4" s="287"/>
      <c r="O4" s="288" t="s">
        <v>3878</v>
      </c>
      <c r="P4" s="289"/>
      <c r="R4" s="277"/>
      <c r="S4" s="277"/>
      <c r="T4" s="277"/>
      <c r="U4" s="277"/>
      <c r="V4" s="277"/>
      <c r="W4" s="277"/>
      <c r="X4" s="278"/>
    </row>
    <row r="5" spans="1:24" s="276" customFormat="1" ht="24" customHeight="1">
      <c r="A5" s="290"/>
      <c r="B5" s="291"/>
      <c r="C5" s="292"/>
      <c r="D5" s="293"/>
      <c r="E5" s="294"/>
      <c r="F5" s="295" t="s">
        <v>3875</v>
      </c>
      <c r="G5" s="295" t="s">
        <v>3879</v>
      </c>
      <c r="H5" s="296" t="s">
        <v>3880</v>
      </c>
      <c r="I5" s="297" t="s">
        <v>3881</v>
      </c>
      <c r="J5" s="298" t="s">
        <v>3882</v>
      </c>
      <c r="K5" s="294"/>
      <c r="L5" s="296" t="s">
        <v>3875</v>
      </c>
      <c r="M5" s="299" t="s">
        <v>3883</v>
      </c>
      <c r="N5" s="299" t="s">
        <v>3884</v>
      </c>
      <c r="O5" s="299" t="s">
        <v>3885</v>
      </c>
      <c r="P5" s="300" t="s">
        <v>3886</v>
      </c>
      <c r="R5" s="301"/>
      <c r="S5" s="302"/>
      <c r="T5" s="303"/>
      <c r="U5" s="277"/>
      <c r="V5" s="277"/>
      <c r="W5" s="277"/>
      <c r="X5" s="278"/>
    </row>
    <row r="6" spans="1:24" s="314" customFormat="1" ht="12" customHeight="1">
      <c r="A6" s="304" t="s">
        <v>3887</v>
      </c>
      <c r="B6" s="305"/>
      <c r="C6" s="306"/>
      <c r="D6" s="307">
        <v>287039</v>
      </c>
      <c r="E6" s="308">
        <v>155764</v>
      </c>
      <c r="F6" s="308">
        <v>147912</v>
      </c>
      <c r="G6" s="308">
        <v>128891</v>
      </c>
      <c r="H6" s="308">
        <v>14815</v>
      </c>
      <c r="I6" s="308">
        <v>916</v>
      </c>
      <c r="J6" s="308">
        <v>3290</v>
      </c>
      <c r="K6" s="308">
        <v>7852</v>
      </c>
      <c r="L6" s="308">
        <v>109050</v>
      </c>
      <c r="M6" s="308">
        <v>36638</v>
      </c>
      <c r="N6" s="308">
        <v>12714</v>
      </c>
      <c r="O6" s="308">
        <v>59698</v>
      </c>
      <c r="P6" s="308">
        <v>22225</v>
      </c>
      <c r="Q6" s="309"/>
      <c r="R6" s="310"/>
      <c r="S6" s="311"/>
      <c r="T6" s="309"/>
      <c r="U6" s="309"/>
      <c r="V6" s="312"/>
      <c r="W6" s="309"/>
      <c r="X6" s="313"/>
    </row>
    <row r="7" spans="1:24" s="276" customFormat="1" ht="13.5" customHeight="1">
      <c r="A7" s="278"/>
      <c r="B7" s="315" t="s">
        <v>3888</v>
      </c>
      <c r="C7" s="316" t="s">
        <v>3889</v>
      </c>
      <c r="D7" s="317">
        <v>14427</v>
      </c>
      <c r="E7" s="318">
        <v>1929</v>
      </c>
      <c r="F7" s="318">
        <v>1752</v>
      </c>
      <c r="G7" s="318">
        <v>1201</v>
      </c>
      <c r="H7" s="318">
        <v>41</v>
      </c>
      <c r="I7" s="318">
        <v>484</v>
      </c>
      <c r="J7" s="318">
        <v>26</v>
      </c>
      <c r="K7" s="318">
        <v>177</v>
      </c>
      <c r="L7" s="318">
        <v>11186</v>
      </c>
      <c r="M7" s="318">
        <v>86</v>
      </c>
      <c r="N7" s="318">
        <v>10936</v>
      </c>
      <c r="O7" s="318">
        <v>164</v>
      </c>
      <c r="P7" s="318">
        <v>1312</v>
      </c>
      <c r="Q7" s="277"/>
      <c r="R7" s="310"/>
      <c r="S7" s="311"/>
      <c r="T7" s="277"/>
      <c r="U7" s="277"/>
      <c r="V7" s="319"/>
      <c r="W7" s="277"/>
      <c r="X7" s="278"/>
    </row>
    <row r="8" spans="1:24" s="276" customFormat="1" ht="12" customHeight="1">
      <c r="A8" s="278"/>
      <c r="B8" s="315" t="s">
        <v>3890</v>
      </c>
      <c r="C8" s="316"/>
      <c r="D8" s="317">
        <v>12067</v>
      </c>
      <c r="E8" s="318">
        <v>8236</v>
      </c>
      <c r="F8" s="318">
        <v>7552</v>
      </c>
      <c r="G8" s="318">
        <v>6908</v>
      </c>
      <c r="H8" s="318">
        <v>142</v>
      </c>
      <c r="I8" s="318">
        <v>349</v>
      </c>
      <c r="J8" s="318">
        <v>153</v>
      </c>
      <c r="K8" s="318">
        <v>684</v>
      </c>
      <c r="L8" s="318">
        <v>2167</v>
      </c>
      <c r="M8" s="318">
        <v>389</v>
      </c>
      <c r="N8" s="318">
        <v>1552</v>
      </c>
      <c r="O8" s="318">
        <v>226</v>
      </c>
      <c r="P8" s="318">
        <v>1664</v>
      </c>
      <c r="Q8" s="277"/>
      <c r="R8" s="310"/>
      <c r="S8" s="311"/>
      <c r="T8" s="277"/>
      <c r="U8" s="277"/>
      <c r="V8" s="319"/>
      <c r="W8" s="277"/>
      <c r="X8" s="278"/>
    </row>
    <row r="9" spans="1:24" s="276" customFormat="1" ht="12" customHeight="1">
      <c r="A9" s="278"/>
      <c r="B9" s="315" t="s">
        <v>3891</v>
      </c>
      <c r="C9" s="316"/>
      <c r="D9" s="317">
        <v>14400</v>
      </c>
      <c r="E9" s="318">
        <v>11210</v>
      </c>
      <c r="F9" s="318">
        <v>10455</v>
      </c>
      <c r="G9" s="318">
        <v>9766</v>
      </c>
      <c r="H9" s="318">
        <v>362</v>
      </c>
      <c r="I9" s="318">
        <v>37</v>
      </c>
      <c r="J9" s="318">
        <v>290</v>
      </c>
      <c r="K9" s="318">
        <v>755</v>
      </c>
      <c r="L9" s="318">
        <v>1182</v>
      </c>
      <c r="M9" s="318">
        <v>890</v>
      </c>
      <c r="N9" s="318">
        <v>103</v>
      </c>
      <c r="O9" s="318">
        <v>189</v>
      </c>
      <c r="P9" s="318">
        <v>2008</v>
      </c>
      <c r="Q9" s="277"/>
      <c r="R9" s="310"/>
      <c r="S9" s="311"/>
      <c r="T9" s="277"/>
      <c r="U9" s="277"/>
      <c r="V9" s="319"/>
      <c r="W9" s="277"/>
      <c r="X9" s="278"/>
    </row>
    <row r="10" spans="1:24" s="276" customFormat="1" ht="12" customHeight="1">
      <c r="A10" s="278"/>
      <c r="B10" s="315" t="s">
        <v>3892</v>
      </c>
      <c r="C10" s="316"/>
      <c r="D10" s="317">
        <v>15843</v>
      </c>
      <c r="E10" s="318">
        <v>12078</v>
      </c>
      <c r="F10" s="318">
        <v>11337</v>
      </c>
      <c r="G10" s="318">
        <v>10256</v>
      </c>
      <c r="H10" s="318">
        <v>689</v>
      </c>
      <c r="I10" s="318">
        <v>18</v>
      </c>
      <c r="J10" s="318">
        <v>374</v>
      </c>
      <c r="K10" s="318">
        <v>741</v>
      </c>
      <c r="L10" s="318">
        <v>1741</v>
      </c>
      <c r="M10" s="318">
        <v>1436</v>
      </c>
      <c r="N10" s="318">
        <v>40</v>
      </c>
      <c r="O10" s="318">
        <v>265</v>
      </c>
      <c r="P10" s="318">
        <v>2024</v>
      </c>
      <c r="Q10" s="277"/>
      <c r="R10" s="310"/>
      <c r="S10" s="311"/>
      <c r="T10" s="277"/>
      <c r="U10" s="277"/>
      <c r="V10" s="319"/>
      <c r="W10" s="277"/>
      <c r="X10" s="278"/>
    </row>
    <row r="11" spans="1:24" s="276" customFormat="1" ht="12" customHeight="1">
      <c r="A11" s="278"/>
      <c r="B11" s="315" t="s">
        <v>3893</v>
      </c>
      <c r="C11" s="316"/>
      <c r="D11" s="317">
        <v>17865</v>
      </c>
      <c r="E11" s="318">
        <v>13754</v>
      </c>
      <c r="F11" s="318">
        <v>13024</v>
      </c>
      <c r="G11" s="318">
        <v>11703</v>
      </c>
      <c r="H11" s="318">
        <v>1012</v>
      </c>
      <c r="I11" s="318">
        <v>10</v>
      </c>
      <c r="J11" s="318">
        <v>299</v>
      </c>
      <c r="K11" s="318">
        <v>730</v>
      </c>
      <c r="L11" s="318">
        <v>2019</v>
      </c>
      <c r="M11" s="318">
        <v>1679</v>
      </c>
      <c r="N11" s="318">
        <v>20</v>
      </c>
      <c r="O11" s="318">
        <v>320</v>
      </c>
      <c r="P11" s="318">
        <v>2092</v>
      </c>
      <c r="Q11" s="277"/>
      <c r="R11" s="310"/>
      <c r="S11" s="311"/>
      <c r="T11" s="277"/>
      <c r="U11" s="277"/>
      <c r="V11" s="319"/>
      <c r="W11" s="277"/>
      <c r="X11" s="278"/>
    </row>
    <row r="12" spans="1:24" s="276" customFormat="1" ht="12" customHeight="1">
      <c r="A12" s="278"/>
      <c r="B12" s="315" t="s">
        <v>3894</v>
      </c>
      <c r="C12" s="316"/>
      <c r="D12" s="317">
        <v>20773</v>
      </c>
      <c r="E12" s="318">
        <v>16615</v>
      </c>
      <c r="F12" s="318">
        <v>15851</v>
      </c>
      <c r="G12" s="318">
        <v>14240</v>
      </c>
      <c r="H12" s="318">
        <v>1403</v>
      </c>
      <c r="I12" s="318">
        <v>7</v>
      </c>
      <c r="J12" s="318">
        <v>201</v>
      </c>
      <c r="K12" s="318">
        <v>764</v>
      </c>
      <c r="L12" s="318">
        <v>2020</v>
      </c>
      <c r="M12" s="318">
        <v>1607</v>
      </c>
      <c r="N12" s="318">
        <v>14</v>
      </c>
      <c r="O12" s="318">
        <v>399</v>
      </c>
      <c r="P12" s="318">
        <v>2138</v>
      </c>
      <c r="Q12" s="277"/>
      <c r="R12" s="310"/>
      <c r="S12" s="311"/>
      <c r="T12" s="277"/>
      <c r="U12" s="277"/>
      <c r="V12" s="319"/>
      <c r="W12" s="277"/>
      <c r="X12" s="278"/>
    </row>
    <row r="13" spans="1:24" s="276" customFormat="1" ht="12" customHeight="1">
      <c r="A13" s="278"/>
      <c r="B13" s="315" t="s">
        <v>3895</v>
      </c>
      <c r="C13" s="316"/>
      <c r="D13" s="317">
        <v>23376</v>
      </c>
      <c r="E13" s="318">
        <v>18870</v>
      </c>
      <c r="F13" s="318">
        <v>18099</v>
      </c>
      <c r="G13" s="318">
        <v>16214</v>
      </c>
      <c r="H13" s="318">
        <v>1683</v>
      </c>
      <c r="I13" s="318">
        <v>8</v>
      </c>
      <c r="J13" s="318">
        <v>194</v>
      </c>
      <c r="K13" s="318">
        <v>771</v>
      </c>
      <c r="L13" s="318">
        <v>2290</v>
      </c>
      <c r="M13" s="318">
        <v>1819</v>
      </c>
      <c r="N13" s="318">
        <v>13</v>
      </c>
      <c r="O13" s="318">
        <v>458</v>
      </c>
      <c r="P13" s="318">
        <v>2216</v>
      </c>
      <c r="Q13" s="277"/>
      <c r="R13" s="310"/>
      <c r="S13" s="311"/>
      <c r="T13" s="277"/>
      <c r="U13" s="277"/>
      <c r="V13" s="319"/>
      <c r="W13" s="277"/>
      <c r="X13" s="278"/>
    </row>
    <row r="14" spans="1:24" s="276" customFormat="1" ht="12" customHeight="1">
      <c r="A14" s="278"/>
      <c r="B14" s="315" t="s">
        <v>3896</v>
      </c>
      <c r="C14" s="316"/>
      <c r="D14" s="317">
        <v>21402</v>
      </c>
      <c r="E14" s="318">
        <v>17117</v>
      </c>
      <c r="F14" s="318">
        <v>16334</v>
      </c>
      <c r="G14" s="318">
        <v>14526</v>
      </c>
      <c r="H14" s="318">
        <v>1594</v>
      </c>
      <c r="I14" s="320" t="s">
        <v>3897</v>
      </c>
      <c r="J14" s="318">
        <v>214</v>
      </c>
      <c r="K14" s="318">
        <v>783</v>
      </c>
      <c r="L14" s="318">
        <v>2515</v>
      </c>
      <c r="M14" s="318">
        <v>2029</v>
      </c>
      <c r="N14" s="318">
        <v>1</v>
      </c>
      <c r="O14" s="318">
        <v>485</v>
      </c>
      <c r="P14" s="318">
        <v>1770</v>
      </c>
      <c r="Q14" s="277"/>
      <c r="R14" s="310"/>
      <c r="S14" s="311"/>
      <c r="T14" s="277"/>
      <c r="U14" s="277"/>
      <c r="V14" s="319"/>
      <c r="W14" s="277"/>
      <c r="X14" s="278"/>
    </row>
    <row r="15" spans="1:24" s="276" customFormat="1" ht="12" customHeight="1">
      <c r="A15" s="278"/>
      <c r="B15" s="315" t="s">
        <v>3898</v>
      </c>
      <c r="C15" s="316"/>
      <c r="D15" s="317">
        <v>21832</v>
      </c>
      <c r="E15" s="318">
        <v>17020</v>
      </c>
      <c r="F15" s="318">
        <v>16303</v>
      </c>
      <c r="G15" s="318">
        <v>14478</v>
      </c>
      <c r="H15" s="318">
        <v>1587</v>
      </c>
      <c r="I15" s="318">
        <v>1</v>
      </c>
      <c r="J15" s="318">
        <v>237</v>
      </c>
      <c r="K15" s="318">
        <v>717</v>
      </c>
      <c r="L15" s="318">
        <v>3374</v>
      </c>
      <c r="M15" s="318">
        <v>2701</v>
      </c>
      <c r="N15" s="318">
        <v>3</v>
      </c>
      <c r="O15" s="318">
        <v>670</v>
      </c>
      <c r="P15" s="318">
        <v>1438</v>
      </c>
      <c r="Q15" s="277"/>
      <c r="R15" s="310"/>
      <c r="S15" s="311"/>
      <c r="T15" s="277"/>
      <c r="U15" s="277"/>
      <c r="V15" s="319"/>
      <c r="W15" s="277"/>
      <c r="X15" s="278"/>
    </row>
    <row r="16" spans="1:24" s="276" customFormat="1" ht="12" customHeight="1">
      <c r="A16" s="278"/>
      <c r="B16" s="315" t="s">
        <v>3899</v>
      </c>
      <c r="C16" s="316"/>
      <c r="D16" s="317">
        <v>22735</v>
      </c>
      <c r="E16" s="318">
        <v>15414</v>
      </c>
      <c r="F16" s="318">
        <v>14654</v>
      </c>
      <c r="G16" s="318">
        <v>12588</v>
      </c>
      <c r="H16" s="318">
        <v>1778</v>
      </c>
      <c r="I16" s="320" t="s">
        <v>3897</v>
      </c>
      <c r="J16" s="318">
        <v>288</v>
      </c>
      <c r="K16" s="318">
        <v>760</v>
      </c>
      <c r="L16" s="318">
        <v>6146</v>
      </c>
      <c r="M16" s="318">
        <v>3968</v>
      </c>
      <c r="N16" s="318">
        <v>1</v>
      </c>
      <c r="O16" s="318">
        <v>2177</v>
      </c>
      <c r="P16" s="318">
        <v>1175</v>
      </c>
      <c r="Q16" s="277"/>
      <c r="R16" s="310"/>
      <c r="S16" s="311"/>
      <c r="T16" s="277"/>
      <c r="U16" s="277"/>
      <c r="V16" s="319"/>
      <c r="W16" s="277"/>
      <c r="X16" s="278"/>
    </row>
    <row r="17" spans="1:24" s="276" customFormat="1" ht="12" customHeight="1">
      <c r="A17" s="278"/>
      <c r="B17" s="315" t="s">
        <v>3900</v>
      </c>
      <c r="C17" s="316"/>
      <c r="D17" s="317">
        <v>25970</v>
      </c>
      <c r="E17" s="318">
        <v>11836</v>
      </c>
      <c r="F17" s="318">
        <v>11273</v>
      </c>
      <c r="G17" s="318">
        <v>8913</v>
      </c>
      <c r="H17" s="318">
        <v>1967</v>
      </c>
      <c r="I17" s="318">
        <v>2</v>
      </c>
      <c r="J17" s="318">
        <v>391</v>
      </c>
      <c r="K17" s="318">
        <v>563</v>
      </c>
      <c r="L17" s="318">
        <v>13045</v>
      </c>
      <c r="M17" s="318">
        <v>5773</v>
      </c>
      <c r="N17" s="318">
        <v>5</v>
      </c>
      <c r="O17" s="318">
        <v>7267</v>
      </c>
      <c r="P17" s="318">
        <v>1089</v>
      </c>
      <c r="Q17" s="277"/>
      <c r="R17" s="310"/>
      <c r="S17" s="311"/>
      <c r="T17" s="277"/>
      <c r="U17" s="277"/>
      <c r="V17" s="319"/>
      <c r="W17" s="277"/>
      <c r="X17" s="278"/>
    </row>
    <row r="18" spans="1:24" s="276" customFormat="1" ht="12" customHeight="1">
      <c r="A18" s="278"/>
      <c r="B18" s="315" t="s">
        <v>3901</v>
      </c>
      <c r="C18" s="316"/>
      <c r="D18" s="317">
        <v>24795</v>
      </c>
      <c r="E18" s="318">
        <v>7281</v>
      </c>
      <c r="F18" s="318">
        <v>7009</v>
      </c>
      <c r="G18" s="318">
        <v>5205</v>
      </c>
      <c r="H18" s="318">
        <v>1465</v>
      </c>
      <c r="I18" s="320" t="s">
        <v>3897</v>
      </c>
      <c r="J18" s="318">
        <v>339</v>
      </c>
      <c r="K18" s="318">
        <v>272</v>
      </c>
      <c r="L18" s="318">
        <v>16490</v>
      </c>
      <c r="M18" s="318">
        <v>5463</v>
      </c>
      <c r="N18" s="318">
        <v>4</v>
      </c>
      <c r="O18" s="318">
        <v>11023</v>
      </c>
      <c r="P18" s="318">
        <v>1024</v>
      </c>
      <c r="Q18" s="277"/>
      <c r="R18" s="310"/>
      <c r="S18" s="311"/>
      <c r="T18" s="277"/>
      <c r="U18" s="277"/>
      <c r="V18" s="319"/>
      <c r="W18" s="277"/>
      <c r="X18" s="278"/>
    </row>
    <row r="19" spans="1:24" s="276" customFormat="1" ht="12" customHeight="1">
      <c r="A19" s="278"/>
      <c r="B19" s="315" t="s">
        <v>3902</v>
      </c>
      <c r="C19" s="316"/>
      <c r="D19" s="317">
        <v>18872</v>
      </c>
      <c r="E19" s="318">
        <v>2715</v>
      </c>
      <c r="F19" s="318">
        <v>2627</v>
      </c>
      <c r="G19" s="318">
        <v>1834</v>
      </c>
      <c r="H19" s="318">
        <v>640</v>
      </c>
      <c r="I19" s="320" t="s">
        <v>3897</v>
      </c>
      <c r="J19" s="318">
        <v>153</v>
      </c>
      <c r="K19" s="318">
        <v>88</v>
      </c>
      <c r="L19" s="318">
        <v>15310</v>
      </c>
      <c r="M19" s="318">
        <v>3943</v>
      </c>
      <c r="N19" s="318">
        <v>10</v>
      </c>
      <c r="O19" s="318">
        <v>11357</v>
      </c>
      <c r="P19" s="318">
        <v>847</v>
      </c>
      <c r="Q19" s="277"/>
      <c r="R19" s="310"/>
      <c r="S19" s="311"/>
      <c r="T19" s="277"/>
      <c r="U19" s="277"/>
      <c r="V19" s="319"/>
      <c r="W19" s="277"/>
      <c r="X19" s="278"/>
    </row>
    <row r="20" spans="1:24" s="276" customFormat="1" ht="12" customHeight="1">
      <c r="A20" s="278"/>
      <c r="B20" s="315" t="s">
        <v>3903</v>
      </c>
      <c r="C20" s="316"/>
      <c r="D20" s="317">
        <v>14978</v>
      </c>
      <c r="E20" s="318">
        <v>1134</v>
      </c>
      <c r="F20" s="318">
        <v>1105</v>
      </c>
      <c r="G20" s="318">
        <v>729</v>
      </c>
      <c r="H20" s="318">
        <v>291</v>
      </c>
      <c r="I20" s="320" t="s">
        <v>3897</v>
      </c>
      <c r="J20" s="318">
        <v>85</v>
      </c>
      <c r="K20" s="318">
        <v>29</v>
      </c>
      <c r="L20" s="318">
        <v>13124</v>
      </c>
      <c r="M20" s="318">
        <v>2769</v>
      </c>
      <c r="N20" s="318">
        <v>6</v>
      </c>
      <c r="O20" s="318">
        <v>10349</v>
      </c>
      <c r="P20" s="318">
        <v>720</v>
      </c>
      <c r="Q20" s="277"/>
      <c r="R20" s="310"/>
      <c r="S20" s="311"/>
      <c r="T20" s="277"/>
      <c r="U20" s="277"/>
      <c r="V20" s="319"/>
      <c r="W20" s="277"/>
      <c r="X20" s="278"/>
    </row>
    <row r="21" spans="1:24" s="276" customFormat="1" ht="12" customHeight="1">
      <c r="A21" s="278"/>
      <c r="B21" s="315" t="s">
        <v>3904</v>
      </c>
      <c r="C21" s="316"/>
      <c r="D21" s="321">
        <v>17704</v>
      </c>
      <c r="E21" s="322">
        <v>555</v>
      </c>
      <c r="F21" s="322">
        <v>537</v>
      </c>
      <c r="G21" s="322">
        <v>330</v>
      </c>
      <c r="H21" s="322">
        <v>161</v>
      </c>
      <c r="I21" s="320" t="s">
        <v>3897</v>
      </c>
      <c r="J21" s="322">
        <v>46</v>
      </c>
      <c r="K21" s="322">
        <v>18</v>
      </c>
      <c r="L21" s="322">
        <v>16441</v>
      </c>
      <c r="M21" s="322">
        <v>2086</v>
      </c>
      <c r="N21" s="322">
        <v>6</v>
      </c>
      <c r="O21" s="322">
        <v>13439</v>
      </c>
      <c r="P21" s="322">
        <v>708</v>
      </c>
      <c r="Q21" s="277"/>
      <c r="R21" s="310"/>
      <c r="S21" s="311"/>
      <c r="T21" s="277"/>
      <c r="U21" s="277"/>
      <c r="V21" s="319"/>
      <c r="W21" s="277"/>
      <c r="X21" s="278"/>
    </row>
    <row r="22" spans="1:24" s="276" customFormat="1" ht="10.5" customHeight="1">
      <c r="A22" s="277" t="s">
        <v>3905</v>
      </c>
      <c r="B22" s="323"/>
      <c r="C22" s="323"/>
      <c r="D22" s="321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4"/>
      <c r="Q22" s="277"/>
      <c r="R22" s="310"/>
      <c r="S22" s="277"/>
      <c r="T22" s="277"/>
      <c r="U22" s="277"/>
      <c r="V22" s="319"/>
      <c r="W22" s="277"/>
      <c r="X22" s="278"/>
    </row>
    <row r="23" spans="1:24" s="276" customFormat="1" ht="12" customHeight="1">
      <c r="A23" s="278"/>
      <c r="B23" s="315" t="s">
        <v>3906</v>
      </c>
      <c r="C23" s="323"/>
      <c r="D23" s="325">
        <f>SUM(D17:D21)</f>
        <v>102319</v>
      </c>
      <c r="E23" s="326">
        <f t="shared" ref="E23:O23" si="0">SUM(E17:E21)</f>
        <v>23521</v>
      </c>
      <c r="F23" s="326">
        <f t="shared" si="0"/>
        <v>22551</v>
      </c>
      <c r="G23" s="326">
        <f t="shared" si="0"/>
        <v>17011</v>
      </c>
      <c r="H23" s="326">
        <f t="shared" si="0"/>
        <v>4524</v>
      </c>
      <c r="I23" s="326">
        <f t="shared" si="0"/>
        <v>2</v>
      </c>
      <c r="J23" s="326">
        <f t="shared" si="0"/>
        <v>1014</v>
      </c>
      <c r="K23" s="326">
        <f t="shared" si="0"/>
        <v>970</v>
      </c>
      <c r="L23" s="326">
        <f t="shared" si="0"/>
        <v>74410</v>
      </c>
      <c r="M23" s="326">
        <f t="shared" si="0"/>
        <v>20034</v>
      </c>
      <c r="N23" s="326">
        <f t="shared" si="0"/>
        <v>31</v>
      </c>
      <c r="O23" s="326">
        <f t="shared" si="0"/>
        <v>53435</v>
      </c>
      <c r="P23" s="326">
        <f>SUM(P17:P21)</f>
        <v>4388</v>
      </c>
      <c r="Q23" s="277"/>
      <c r="R23" s="310"/>
      <c r="S23" s="311"/>
      <c r="T23" s="277"/>
      <c r="U23" s="277"/>
      <c r="V23" s="319"/>
      <c r="W23" s="277"/>
      <c r="X23" s="278"/>
    </row>
    <row r="24" spans="1:24" s="276" customFormat="1" ht="12" customHeight="1">
      <c r="A24" s="278"/>
      <c r="B24" s="327" t="s">
        <v>3907</v>
      </c>
      <c r="C24" s="327"/>
      <c r="D24" s="325">
        <f>SUM(D17:D18)</f>
        <v>50765</v>
      </c>
      <c r="E24" s="326">
        <f t="shared" ref="E24:O24" si="1">SUM(E17:E18)</f>
        <v>19117</v>
      </c>
      <c r="F24" s="326">
        <f t="shared" si="1"/>
        <v>18282</v>
      </c>
      <c r="G24" s="326">
        <f t="shared" si="1"/>
        <v>14118</v>
      </c>
      <c r="H24" s="326">
        <f t="shared" si="1"/>
        <v>3432</v>
      </c>
      <c r="I24" s="326">
        <f t="shared" si="1"/>
        <v>2</v>
      </c>
      <c r="J24" s="326">
        <f t="shared" si="1"/>
        <v>730</v>
      </c>
      <c r="K24" s="326">
        <f t="shared" si="1"/>
        <v>835</v>
      </c>
      <c r="L24" s="326">
        <f t="shared" si="1"/>
        <v>29535</v>
      </c>
      <c r="M24" s="326">
        <f t="shared" si="1"/>
        <v>11236</v>
      </c>
      <c r="N24" s="326">
        <f t="shared" si="1"/>
        <v>9</v>
      </c>
      <c r="O24" s="326">
        <f t="shared" si="1"/>
        <v>18290</v>
      </c>
      <c r="P24" s="326">
        <f>SUM(P17:P18)</f>
        <v>2113</v>
      </c>
      <c r="Q24" s="277"/>
      <c r="R24" s="310"/>
      <c r="S24" s="311"/>
      <c r="T24" s="277"/>
      <c r="U24" s="277"/>
      <c r="V24" s="319"/>
      <c r="W24" s="277"/>
      <c r="X24" s="278"/>
    </row>
    <row r="25" spans="1:24" s="276" customFormat="1" ht="12" customHeight="1">
      <c r="A25" s="278"/>
      <c r="B25" s="327" t="s">
        <v>3908</v>
      </c>
      <c r="C25" s="327"/>
      <c r="D25" s="325">
        <f>SUM(D19:D21)</f>
        <v>51554</v>
      </c>
      <c r="E25" s="326">
        <f t="shared" ref="E25:O25" si="2">SUM(E19:E21)</f>
        <v>4404</v>
      </c>
      <c r="F25" s="326">
        <f t="shared" si="2"/>
        <v>4269</v>
      </c>
      <c r="G25" s="326">
        <f t="shared" si="2"/>
        <v>2893</v>
      </c>
      <c r="H25" s="326">
        <f t="shared" si="2"/>
        <v>1092</v>
      </c>
      <c r="I25" s="326">
        <f t="shared" si="2"/>
        <v>0</v>
      </c>
      <c r="J25" s="326">
        <f t="shared" si="2"/>
        <v>284</v>
      </c>
      <c r="K25" s="326">
        <f t="shared" si="2"/>
        <v>135</v>
      </c>
      <c r="L25" s="326">
        <f t="shared" si="2"/>
        <v>44875</v>
      </c>
      <c r="M25" s="326">
        <f t="shared" si="2"/>
        <v>8798</v>
      </c>
      <c r="N25" s="326">
        <f t="shared" si="2"/>
        <v>22</v>
      </c>
      <c r="O25" s="326">
        <f t="shared" si="2"/>
        <v>35145</v>
      </c>
      <c r="P25" s="326">
        <f>SUM(P19:P21)</f>
        <v>2275</v>
      </c>
      <c r="Q25" s="277"/>
      <c r="R25" s="310"/>
      <c r="S25" s="311"/>
      <c r="T25" s="277"/>
      <c r="U25" s="277"/>
      <c r="V25" s="319"/>
      <c r="W25" s="277"/>
      <c r="X25" s="278"/>
    </row>
    <row r="26" spans="1:24" s="276" customFormat="1" ht="7.5" customHeight="1">
      <c r="A26" s="278"/>
      <c r="B26" s="327"/>
      <c r="C26" s="327"/>
      <c r="D26" s="321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4"/>
      <c r="Q26" s="277"/>
      <c r="R26" s="310"/>
      <c r="S26" s="277"/>
      <c r="T26" s="277"/>
      <c r="U26" s="277"/>
      <c r="V26" s="277"/>
      <c r="W26" s="277"/>
      <c r="X26" s="278"/>
    </row>
    <row r="27" spans="1:24" s="314" customFormat="1" ht="12" customHeight="1">
      <c r="A27" s="313"/>
      <c r="B27" s="328" t="s">
        <v>3909</v>
      </c>
      <c r="C27" s="329"/>
      <c r="D27" s="308">
        <f>SUM(D28:D42)</f>
        <v>139928</v>
      </c>
      <c r="E27" s="308">
        <f>SUM(E28:E42)</f>
        <v>89374</v>
      </c>
      <c r="F27" s="308">
        <f>SUM(F28:F42)</f>
        <v>84196</v>
      </c>
      <c r="G27" s="308">
        <f>SUM(G28:G42)</f>
        <v>80807</v>
      </c>
      <c r="H27" s="308">
        <f>SUM(H28:H42)</f>
        <v>1297</v>
      </c>
      <c r="I27" s="308">
        <f t="shared" ref="I27:P27" si="3">SUM(I28:I42)</f>
        <v>476</v>
      </c>
      <c r="J27" s="308">
        <f t="shared" si="3"/>
        <v>1616</v>
      </c>
      <c r="K27" s="308">
        <f t="shared" si="3"/>
        <v>5178</v>
      </c>
      <c r="L27" s="308">
        <f t="shared" si="3"/>
        <v>38581</v>
      </c>
      <c r="M27" s="308">
        <f t="shared" si="3"/>
        <v>3723</v>
      </c>
      <c r="N27" s="308">
        <f t="shared" si="3"/>
        <v>6472</v>
      </c>
      <c r="O27" s="308">
        <f t="shared" si="3"/>
        <v>28386</v>
      </c>
      <c r="P27" s="308">
        <f t="shared" si="3"/>
        <v>11973</v>
      </c>
      <c r="Q27" s="309"/>
      <c r="R27" s="310"/>
      <c r="S27" s="311"/>
      <c r="T27" s="309"/>
      <c r="U27" s="309"/>
      <c r="V27" s="309"/>
      <c r="W27" s="309"/>
      <c r="X27" s="313"/>
    </row>
    <row r="28" spans="1:24" s="276" customFormat="1" ht="13.5" customHeight="1">
      <c r="A28" s="278"/>
      <c r="B28" s="315" t="s">
        <v>3910</v>
      </c>
      <c r="C28" s="316" t="s">
        <v>3911</v>
      </c>
      <c r="D28" s="318">
        <v>7434</v>
      </c>
      <c r="E28" s="318">
        <v>1093</v>
      </c>
      <c r="F28" s="318">
        <v>997</v>
      </c>
      <c r="G28" s="318">
        <v>716</v>
      </c>
      <c r="H28" s="318">
        <v>13</v>
      </c>
      <c r="I28" s="318">
        <v>252</v>
      </c>
      <c r="J28" s="318">
        <v>16</v>
      </c>
      <c r="K28" s="318">
        <v>96</v>
      </c>
      <c r="L28" s="318">
        <v>5682</v>
      </c>
      <c r="M28" s="318">
        <v>26</v>
      </c>
      <c r="N28" s="318">
        <v>5572</v>
      </c>
      <c r="O28" s="318">
        <v>84</v>
      </c>
      <c r="P28" s="318">
        <v>659</v>
      </c>
      <c r="Q28" s="277"/>
      <c r="R28" s="310"/>
      <c r="S28" s="311"/>
      <c r="T28" s="277"/>
      <c r="U28" s="277"/>
      <c r="V28" s="277"/>
      <c r="W28" s="277"/>
      <c r="X28" s="278"/>
    </row>
    <row r="29" spans="1:24" s="276" customFormat="1" ht="12" customHeight="1">
      <c r="A29" s="278"/>
      <c r="B29" s="315" t="s">
        <v>3890</v>
      </c>
      <c r="C29" s="316"/>
      <c r="D29" s="318">
        <v>6378</v>
      </c>
      <c r="E29" s="318">
        <v>4512</v>
      </c>
      <c r="F29" s="318">
        <v>4106</v>
      </c>
      <c r="G29" s="318">
        <v>3837</v>
      </c>
      <c r="H29" s="318">
        <v>27</v>
      </c>
      <c r="I29" s="318">
        <v>187</v>
      </c>
      <c r="J29" s="318">
        <v>55</v>
      </c>
      <c r="K29" s="318">
        <v>406</v>
      </c>
      <c r="L29" s="318">
        <v>980</v>
      </c>
      <c r="M29" s="318">
        <v>43</v>
      </c>
      <c r="N29" s="318">
        <v>795</v>
      </c>
      <c r="O29" s="318">
        <v>142</v>
      </c>
      <c r="P29" s="318">
        <v>886</v>
      </c>
      <c r="Q29" s="277"/>
      <c r="R29" s="310"/>
      <c r="S29" s="311"/>
      <c r="T29" s="277"/>
      <c r="U29" s="277"/>
      <c r="V29" s="277"/>
      <c r="W29" s="277"/>
      <c r="X29" s="278"/>
    </row>
    <row r="30" spans="1:24" s="276" customFormat="1" ht="12" customHeight="1">
      <c r="A30" s="278"/>
      <c r="B30" s="315" t="s">
        <v>3891</v>
      </c>
      <c r="C30" s="316"/>
      <c r="D30" s="318">
        <v>7664</v>
      </c>
      <c r="E30" s="318">
        <v>6308</v>
      </c>
      <c r="F30" s="318">
        <v>5879</v>
      </c>
      <c r="G30" s="318">
        <v>5786</v>
      </c>
      <c r="H30" s="318">
        <v>21</v>
      </c>
      <c r="I30" s="318">
        <v>19</v>
      </c>
      <c r="J30" s="318">
        <v>53</v>
      </c>
      <c r="K30" s="318">
        <v>429</v>
      </c>
      <c r="L30" s="318">
        <v>203</v>
      </c>
      <c r="M30" s="318">
        <v>43</v>
      </c>
      <c r="N30" s="318">
        <v>55</v>
      </c>
      <c r="O30" s="318">
        <v>105</v>
      </c>
      <c r="P30" s="318">
        <v>1153</v>
      </c>
      <c r="Q30" s="277"/>
      <c r="R30" s="310"/>
      <c r="S30" s="311"/>
      <c r="T30" s="277"/>
      <c r="U30" s="277"/>
      <c r="V30" s="277"/>
      <c r="W30" s="277"/>
      <c r="X30" s="278"/>
    </row>
    <row r="31" spans="1:24" s="276" customFormat="1" ht="12" customHeight="1">
      <c r="A31" s="278"/>
      <c r="B31" s="315" t="s">
        <v>3892</v>
      </c>
      <c r="C31" s="316"/>
      <c r="D31" s="318">
        <v>8320</v>
      </c>
      <c r="E31" s="318">
        <v>7014</v>
      </c>
      <c r="F31" s="318">
        <v>6567</v>
      </c>
      <c r="G31" s="318">
        <v>6469</v>
      </c>
      <c r="H31" s="318">
        <v>28</v>
      </c>
      <c r="I31" s="318">
        <v>8</v>
      </c>
      <c r="J31" s="318">
        <v>62</v>
      </c>
      <c r="K31" s="318">
        <v>447</v>
      </c>
      <c r="L31" s="318">
        <v>232</v>
      </c>
      <c r="M31" s="318">
        <v>50</v>
      </c>
      <c r="N31" s="318">
        <v>24</v>
      </c>
      <c r="O31" s="318">
        <v>158</v>
      </c>
      <c r="P31" s="318">
        <v>1074</v>
      </c>
      <c r="Q31" s="277"/>
      <c r="R31" s="310"/>
      <c r="S31" s="311"/>
      <c r="T31" s="277"/>
      <c r="U31" s="277"/>
      <c r="V31" s="277"/>
      <c r="W31" s="277"/>
      <c r="X31" s="278"/>
    </row>
    <row r="32" spans="1:24" s="276" customFormat="1" ht="12" customHeight="1">
      <c r="A32" s="278"/>
      <c r="B32" s="315" t="s">
        <v>3893</v>
      </c>
      <c r="C32" s="316"/>
      <c r="D32" s="318">
        <v>9202</v>
      </c>
      <c r="E32" s="318">
        <v>7784</v>
      </c>
      <c r="F32" s="318">
        <v>7327</v>
      </c>
      <c r="G32" s="318">
        <v>7226</v>
      </c>
      <c r="H32" s="318">
        <v>36</v>
      </c>
      <c r="I32" s="318">
        <v>4</v>
      </c>
      <c r="J32" s="318">
        <v>61</v>
      </c>
      <c r="K32" s="318">
        <v>457</v>
      </c>
      <c r="L32" s="318">
        <v>277</v>
      </c>
      <c r="M32" s="318">
        <v>75</v>
      </c>
      <c r="N32" s="318">
        <v>6</v>
      </c>
      <c r="O32" s="318">
        <v>196</v>
      </c>
      <c r="P32" s="318">
        <v>1141</v>
      </c>
      <c r="Q32" s="277"/>
      <c r="R32" s="310"/>
      <c r="S32" s="311"/>
      <c r="T32" s="277"/>
      <c r="U32" s="277"/>
      <c r="V32" s="277"/>
      <c r="W32" s="277"/>
      <c r="X32" s="278"/>
    </row>
    <row r="33" spans="1:24" s="276" customFormat="1" ht="12" customHeight="1">
      <c r="A33" s="278"/>
      <c r="B33" s="315" t="s">
        <v>3894</v>
      </c>
      <c r="C33" s="316"/>
      <c r="D33" s="318">
        <v>10884</v>
      </c>
      <c r="E33" s="318">
        <v>9356</v>
      </c>
      <c r="F33" s="318">
        <v>8855</v>
      </c>
      <c r="G33" s="318">
        <v>8732</v>
      </c>
      <c r="H33" s="318">
        <v>38</v>
      </c>
      <c r="I33" s="318">
        <v>3</v>
      </c>
      <c r="J33" s="318">
        <v>82</v>
      </c>
      <c r="K33" s="318">
        <v>501</v>
      </c>
      <c r="L33" s="318">
        <v>340</v>
      </c>
      <c r="M33" s="318">
        <v>97</v>
      </c>
      <c r="N33" s="318">
        <v>3</v>
      </c>
      <c r="O33" s="318">
        <v>240</v>
      </c>
      <c r="P33" s="318">
        <v>1188</v>
      </c>
      <c r="Q33" s="277"/>
      <c r="R33" s="310"/>
      <c r="S33" s="311"/>
      <c r="T33" s="277"/>
      <c r="U33" s="277"/>
      <c r="V33" s="277"/>
      <c r="W33" s="277"/>
      <c r="X33" s="278"/>
    </row>
    <row r="34" spans="1:24" s="276" customFormat="1" ht="12" customHeight="1">
      <c r="A34" s="278"/>
      <c r="B34" s="315" t="s">
        <v>3895</v>
      </c>
      <c r="C34" s="316"/>
      <c r="D34" s="318">
        <v>12149</v>
      </c>
      <c r="E34" s="318">
        <v>10547</v>
      </c>
      <c r="F34" s="318">
        <v>10055</v>
      </c>
      <c r="G34" s="318">
        <v>9908</v>
      </c>
      <c r="H34" s="318">
        <v>38</v>
      </c>
      <c r="I34" s="318">
        <v>1</v>
      </c>
      <c r="J34" s="318">
        <v>108</v>
      </c>
      <c r="K34" s="318">
        <v>492</v>
      </c>
      <c r="L34" s="318">
        <v>398</v>
      </c>
      <c r="M34" s="318">
        <v>107</v>
      </c>
      <c r="N34" s="318">
        <v>4</v>
      </c>
      <c r="O34" s="318">
        <v>287</v>
      </c>
      <c r="P34" s="318">
        <v>1204</v>
      </c>
      <c r="Q34" s="277"/>
      <c r="R34" s="310"/>
      <c r="S34" s="311"/>
      <c r="T34" s="277"/>
      <c r="U34" s="277"/>
      <c r="V34" s="277"/>
      <c r="W34" s="277"/>
      <c r="X34" s="278"/>
    </row>
    <row r="35" spans="1:24" s="276" customFormat="1" ht="12" customHeight="1">
      <c r="A35" s="278"/>
      <c r="B35" s="315" t="s">
        <v>3896</v>
      </c>
      <c r="C35" s="316"/>
      <c r="D35" s="318">
        <v>11074</v>
      </c>
      <c r="E35" s="318">
        <v>9626</v>
      </c>
      <c r="F35" s="318">
        <v>9109</v>
      </c>
      <c r="G35" s="318">
        <v>8933</v>
      </c>
      <c r="H35" s="318">
        <v>50</v>
      </c>
      <c r="I35" s="320" t="s">
        <v>3897</v>
      </c>
      <c r="J35" s="318">
        <v>126</v>
      </c>
      <c r="K35" s="318">
        <v>517</v>
      </c>
      <c r="L35" s="318">
        <v>416</v>
      </c>
      <c r="M35" s="318">
        <v>115</v>
      </c>
      <c r="N35" s="318">
        <v>1</v>
      </c>
      <c r="O35" s="318">
        <v>300</v>
      </c>
      <c r="P35" s="318">
        <v>1032</v>
      </c>
      <c r="Q35" s="277"/>
      <c r="R35" s="310"/>
      <c r="S35" s="311"/>
      <c r="T35" s="277"/>
      <c r="U35" s="277"/>
      <c r="V35" s="277"/>
      <c r="W35" s="277"/>
      <c r="X35" s="278"/>
    </row>
    <row r="36" spans="1:24" s="276" customFormat="1" ht="12" customHeight="1">
      <c r="A36" s="278"/>
      <c r="B36" s="315" t="s">
        <v>3898</v>
      </c>
      <c r="C36" s="316"/>
      <c r="D36" s="318">
        <v>10999</v>
      </c>
      <c r="E36" s="318">
        <v>9549</v>
      </c>
      <c r="F36" s="318">
        <v>9051</v>
      </c>
      <c r="G36" s="318">
        <v>8874</v>
      </c>
      <c r="H36" s="318">
        <v>52</v>
      </c>
      <c r="I36" s="320" t="s">
        <v>3897</v>
      </c>
      <c r="J36" s="318">
        <v>125</v>
      </c>
      <c r="K36" s="318">
        <v>498</v>
      </c>
      <c r="L36" s="318">
        <v>578</v>
      </c>
      <c r="M36" s="318">
        <v>179</v>
      </c>
      <c r="N36" s="318">
        <v>1</v>
      </c>
      <c r="O36" s="318">
        <v>398</v>
      </c>
      <c r="P36" s="318">
        <v>872</v>
      </c>
      <c r="Q36" s="277"/>
      <c r="R36" s="310"/>
      <c r="S36" s="311"/>
      <c r="T36" s="277"/>
      <c r="U36" s="277"/>
      <c r="V36" s="277"/>
      <c r="W36" s="277"/>
      <c r="X36" s="278"/>
    </row>
    <row r="37" spans="1:24" s="276" customFormat="1" ht="12" customHeight="1">
      <c r="A37" s="278"/>
      <c r="B37" s="315" t="s">
        <v>3899</v>
      </c>
      <c r="C37" s="316"/>
      <c r="D37" s="318">
        <v>11427</v>
      </c>
      <c r="E37" s="318">
        <v>9112</v>
      </c>
      <c r="F37" s="318">
        <v>8553</v>
      </c>
      <c r="G37" s="318">
        <v>8263</v>
      </c>
      <c r="H37" s="318">
        <v>112</v>
      </c>
      <c r="I37" s="320" t="s">
        <v>3897</v>
      </c>
      <c r="J37" s="318">
        <v>178</v>
      </c>
      <c r="K37" s="318">
        <v>559</v>
      </c>
      <c r="L37" s="318">
        <v>1609</v>
      </c>
      <c r="M37" s="318">
        <v>355</v>
      </c>
      <c r="N37" s="318">
        <v>1</v>
      </c>
      <c r="O37" s="318">
        <v>1253</v>
      </c>
      <c r="P37" s="318">
        <v>706</v>
      </c>
      <c r="Q37" s="277"/>
      <c r="R37" s="310"/>
      <c r="S37" s="311"/>
      <c r="T37" s="277"/>
      <c r="U37" s="277"/>
      <c r="V37" s="277"/>
      <c r="W37" s="277"/>
      <c r="X37" s="278"/>
    </row>
    <row r="38" spans="1:24" s="276" customFormat="1" ht="12" customHeight="1">
      <c r="A38" s="278"/>
      <c r="B38" s="315" t="s">
        <v>3900</v>
      </c>
      <c r="C38" s="316"/>
      <c r="D38" s="318">
        <v>12867</v>
      </c>
      <c r="E38" s="318">
        <v>7314</v>
      </c>
      <c r="F38" s="318">
        <v>6851</v>
      </c>
      <c r="G38" s="318">
        <v>6239</v>
      </c>
      <c r="H38" s="318">
        <v>312</v>
      </c>
      <c r="I38" s="318">
        <v>2</v>
      </c>
      <c r="J38" s="318">
        <v>298</v>
      </c>
      <c r="K38" s="318">
        <v>463</v>
      </c>
      <c r="L38" s="318">
        <v>4911</v>
      </c>
      <c r="M38" s="318">
        <v>685</v>
      </c>
      <c r="N38" s="318">
        <v>3</v>
      </c>
      <c r="O38" s="318">
        <v>4223</v>
      </c>
      <c r="P38" s="318">
        <v>642</v>
      </c>
      <c r="Q38" s="277"/>
      <c r="R38" s="310"/>
      <c r="S38" s="311"/>
      <c r="T38" s="277"/>
      <c r="U38" s="277"/>
      <c r="V38" s="277"/>
      <c r="W38" s="277"/>
      <c r="X38" s="278"/>
    </row>
    <row r="39" spans="1:24" s="276" customFormat="1" ht="12" customHeight="1">
      <c r="A39" s="278"/>
      <c r="B39" s="315" t="s">
        <v>3901</v>
      </c>
      <c r="C39" s="316"/>
      <c r="D39" s="318">
        <v>11884</v>
      </c>
      <c r="E39" s="318">
        <v>4540</v>
      </c>
      <c r="F39" s="318">
        <v>4324</v>
      </c>
      <c r="G39" s="318">
        <v>3789</v>
      </c>
      <c r="H39" s="318">
        <v>293</v>
      </c>
      <c r="I39" s="320" t="s">
        <v>3897</v>
      </c>
      <c r="J39" s="318">
        <v>242</v>
      </c>
      <c r="K39" s="318">
        <v>216</v>
      </c>
      <c r="L39" s="318">
        <v>6814</v>
      </c>
      <c r="M39" s="318">
        <v>706</v>
      </c>
      <c r="N39" s="318">
        <v>1</v>
      </c>
      <c r="O39" s="318">
        <v>6107</v>
      </c>
      <c r="P39" s="318">
        <v>530</v>
      </c>
      <c r="Q39" s="277"/>
      <c r="R39" s="310"/>
      <c r="S39" s="311"/>
      <c r="T39" s="277"/>
      <c r="U39" s="277"/>
      <c r="V39" s="277"/>
      <c r="W39" s="277"/>
      <c r="X39" s="278"/>
    </row>
    <row r="40" spans="1:24" s="276" customFormat="1" ht="12" customHeight="1">
      <c r="A40" s="278"/>
      <c r="B40" s="315" t="s">
        <v>3902</v>
      </c>
      <c r="C40" s="316"/>
      <c r="D40" s="318">
        <v>8506</v>
      </c>
      <c r="E40" s="318">
        <v>1639</v>
      </c>
      <c r="F40" s="318">
        <v>1570</v>
      </c>
      <c r="G40" s="318">
        <v>1296</v>
      </c>
      <c r="H40" s="318">
        <v>153</v>
      </c>
      <c r="I40" s="320" t="s">
        <v>3897</v>
      </c>
      <c r="J40" s="318">
        <v>121</v>
      </c>
      <c r="K40" s="318">
        <v>69</v>
      </c>
      <c r="L40" s="318">
        <v>6465</v>
      </c>
      <c r="M40" s="318">
        <v>619</v>
      </c>
      <c r="N40" s="318">
        <v>3</v>
      </c>
      <c r="O40" s="318">
        <v>5843</v>
      </c>
      <c r="P40" s="318">
        <v>402</v>
      </c>
      <c r="Q40" s="277"/>
      <c r="R40" s="310"/>
      <c r="S40" s="311"/>
      <c r="T40" s="277"/>
      <c r="U40" s="277"/>
      <c r="V40" s="277"/>
      <c r="W40" s="277"/>
      <c r="X40" s="278"/>
    </row>
    <row r="41" spans="1:24" s="276" customFormat="1" ht="12" customHeight="1">
      <c r="A41" s="278"/>
      <c r="B41" s="315" t="s">
        <v>3903</v>
      </c>
      <c r="C41" s="316"/>
      <c r="D41" s="318">
        <v>5909</v>
      </c>
      <c r="E41" s="318">
        <v>666</v>
      </c>
      <c r="F41" s="318">
        <v>647</v>
      </c>
      <c r="G41" s="318">
        <v>510</v>
      </c>
      <c r="H41" s="318">
        <v>77</v>
      </c>
      <c r="I41" s="320" t="s">
        <v>3897</v>
      </c>
      <c r="J41" s="318">
        <v>60</v>
      </c>
      <c r="K41" s="318">
        <v>19</v>
      </c>
      <c r="L41" s="318">
        <v>4975</v>
      </c>
      <c r="M41" s="318">
        <v>361</v>
      </c>
      <c r="N41" s="318">
        <v>1</v>
      </c>
      <c r="O41" s="318">
        <v>4613</v>
      </c>
      <c r="P41" s="318">
        <v>268</v>
      </c>
      <c r="Q41" s="277"/>
      <c r="R41" s="310"/>
      <c r="S41" s="311"/>
      <c r="T41" s="277"/>
      <c r="U41" s="277"/>
      <c r="V41" s="277"/>
      <c r="W41" s="277"/>
      <c r="X41" s="278"/>
    </row>
    <row r="42" spans="1:24" s="276" customFormat="1" ht="12" customHeight="1">
      <c r="A42" s="278"/>
      <c r="B42" s="315" t="s">
        <v>3904</v>
      </c>
      <c r="C42" s="316"/>
      <c r="D42" s="322">
        <v>5231</v>
      </c>
      <c r="E42" s="322">
        <v>314</v>
      </c>
      <c r="F42" s="322">
        <v>305</v>
      </c>
      <c r="G42" s="322">
        <v>229</v>
      </c>
      <c r="H42" s="322">
        <v>47</v>
      </c>
      <c r="I42" s="322" t="s">
        <v>3897</v>
      </c>
      <c r="J42" s="322">
        <v>29</v>
      </c>
      <c r="K42" s="322">
        <v>9</v>
      </c>
      <c r="L42" s="322">
        <v>4701</v>
      </c>
      <c r="M42" s="322">
        <v>262</v>
      </c>
      <c r="N42" s="322">
        <v>2</v>
      </c>
      <c r="O42" s="322">
        <v>4437</v>
      </c>
      <c r="P42" s="322">
        <v>216</v>
      </c>
      <c r="Q42" s="277"/>
      <c r="R42" s="310"/>
      <c r="S42" s="311"/>
      <c r="T42" s="277"/>
      <c r="U42" s="277"/>
      <c r="V42" s="277"/>
      <c r="W42" s="277"/>
      <c r="X42" s="278"/>
    </row>
    <row r="43" spans="1:24" s="276" customFormat="1" ht="10.5" customHeight="1">
      <c r="A43" s="277" t="s">
        <v>3905</v>
      </c>
      <c r="B43" s="323"/>
      <c r="C43" s="316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4"/>
      <c r="Q43" s="277"/>
      <c r="R43" s="310"/>
      <c r="S43" s="277"/>
      <c r="T43" s="277"/>
      <c r="U43" s="277"/>
      <c r="V43" s="277"/>
      <c r="W43" s="277"/>
      <c r="X43" s="278"/>
    </row>
    <row r="44" spans="1:24" s="276" customFormat="1" ht="12" customHeight="1">
      <c r="A44" s="278"/>
      <c r="B44" s="323" t="s">
        <v>3906</v>
      </c>
      <c r="C44" s="323"/>
      <c r="D44" s="325">
        <f>SUM(D38:D42)</f>
        <v>44397</v>
      </c>
      <c r="E44" s="326">
        <f>SUM(E38:E42)</f>
        <v>14473</v>
      </c>
      <c r="F44" s="326">
        <f>SUM(F38:F42)</f>
        <v>13697</v>
      </c>
      <c r="G44" s="326">
        <f>SUM(G38:G42)</f>
        <v>12063</v>
      </c>
      <c r="H44" s="326">
        <f>SUM(H38:H42)</f>
        <v>882</v>
      </c>
      <c r="I44" s="326">
        <f t="shared" ref="I44:N44" si="4">SUM(I38:I42)</f>
        <v>2</v>
      </c>
      <c r="J44" s="326">
        <f t="shared" si="4"/>
        <v>750</v>
      </c>
      <c r="K44" s="326">
        <f t="shared" si="4"/>
        <v>776</v>
      </c>
      <c r="L44" s="326">
        <f t="shared" si="4"/>
        <v>27866</v>
      </c>
      <c r="M44" s="326">
        <f t="shared" si="4"/>
        <v>2633</v>
      </c>
      <c r="N44" s="326">
        <f t="shared" si="4"/>
        <v>10</v>
      </c>
      <c r="O44" s="326">
        <f>SUM(O38:O42)</f>
        <v>25223</v>
      </c>
      <c r="P44" s="326">
        <f>SUM(P38:P42)</f>
        <v>2058</v>
      </c>
      <c r="Q44" s="277"/>
      <c r="R44" s="310"/>
      <c r="S44" s="311"/>
      <c r="T44" s="277"/>
      <c r="U44" s="277"/>
      <c r="V44" s="277"/>
      <c r="W44" s="277"/>
      <c r="X44" s="278"/>
    </row>
    <row r="45" spans="1:24" s="276" customFormat="1" ht="12" customHeight="1">
      <c r="A45" s="278"/>
      <c r="B45" s="327" t="s">
        <v>3907</v>
      </c>
      <c r="C45" s="327"/>
      <c r="D45" s="325">
        <f>SUM(D38:D39)</f>
        <v>24751</v>
      </c>
      <c r="E45" s="326">
        <f>SUM(E38:E39)</f>
        <v>11854</v>
      </c>
      <c r="F45" s="326">
        <f>SUM(F38:F39)</f>
        <v>11175</v>
      </c>
      <c r="G45" s="326">
        <f>SUM(G38:G39)</f>
        <v>10028</v>
      </c>
      <c r="H45" s="326">
        <f>SUM(H38:H39)</f>
        <v>605</v>
      </c>
      <c r="I45" s="326">
        <f t="shared" ref="I45:N45" si="5">SUM(I38:I39)</f>
        <v>2</v>
      </c>
      <c r="J45" s="326">
        <f t="shared" si="5"/>
        <v>540</v>
      </c>
      <c r="K45" s="326">
        <f t="shared" si="5"/>
        <v>679</v>
      </c>
      <c r="L45" s="326">
        <f t="shared" si="5"/>
        <v>11725</v>
      </c>
      <c r="M45" s="326">
        <f t="shared" si="5"/>
        <v>1391</v>
      </c>
      <c r="N45" s="326">
        <f t="shared" si="5"/>
        <v>4</v>
      </c>
      <c r="O45" s="326">
        <f>SUM(O38:O39)</f>
        <v>10330</v>
      </c>
      <c r="P45" s="326">
        <f>SUM(P38:P39)</f>
        <v>1172</v>
      </c>
      <c r="Q45" s="277"/>
      <c r="R45" s="310"/>
      <c r="S45" s="311"/>
      <c r="T45" s="277"/>
      <c r="U45" s="277"/>
      <c r="V45" s="277"/>
      <c r="W45" s="277"/>
      <c r="X45" s="278"/>
    </row>
    <row r="46" spans="1:24" s="276" customFormat="1" ht="12" customHeight="1">
      <c r="A46" s="278"/>
      <c r="B46" s="327" t="s">
        <v>3908</v>
      </c>
      <c r="C46" s="327"/>
      <c r="D46" s="325">
        <f>SUM(D40:D42)</f>
        <v>19646</v>
      </c>
      <c r="E46" s="326">
        <f>SUM(E40:E42)</f>
        <v>2619</v>
      </c>
      <c r="F46" s="326">
        <f>SUM(F40:F42)</f>
        <v>2522</v>
      </c>
      <c r="G46" s="326">
        <f>SUM(G40:G42)</f>
        <v>2035</v>
      </c>
      <c r="H46" s="326">
        <f>SUM(H40:H42)</f>
        <v>277</v>
      </c>
      <c r="I46" s="326">
        <f t="shared" ref="I46:N46" si="6">SUM(I40:I42)</f>
        <v>0</v>
      </c>
      <c r="J46" s="326">
        <f t="shared" si="6"/>
        <v>210</v>
      </c>
      <c r="K46" s="326">
        <f t="shared" si="6"/>
        <v>97</v>
      </c>
      <c r="L46" s="326">
        <f t="shared" si="6"/>
        <v>16141</v>
      </c>
      <c r="M46" s="326">
        <f t="shared" si="6"/>
        <v>1242</v>
      </c>
      <c r="N46" s="326">
        <f t="shared" si="6"/>
        <v>6</v>
      </c>
      <c r="O46" s="326">
        <f>SUM(O40:O42)</f>
        <v>14893</v>
      </c>
      <c r="P46" s="326">
        <f>SUM(P40:P42)</f>
        <v>886</v>
      </c>
      <c r="Q46" s="277"/>
      <c r="R46" s="310"/>
      <c r="S46" s="311"/>
      <c r="T46" s="277"/>
      <c r="U46" s="277"/>
      <c r="V46" s="277"/>
      <c r="W46" s="277"/>
      <c r="X46" s="278"/>
    </row>
    <row r="47" spans="1:24" s="276" customFormat="1" ht="7.5" customHeight="1">
      <c r="A47" s="278"/>
      <c r="B47" s="327"/>
      <c r="C47" s="327"/>
      <c r="D47" s="325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30"/>
      <c r="Q47" s="277"/>
      <c r="R47" s="310"/>
      <c r="S47" s="277"/>
      <c r="T47" s="277"/>
      <c r="U47" s="277"/>
      <c r="V47" s="277"/>
      <c r="W47" s="277"/>
      <c r="X47" s="278"/>
    </row>
    <row r="48" spans="1:24" s="314" customFormat="1" ht="12" customHeight="1">
      <c r="A48" s="331"/>
      <c r="B48" s="332" t="s">
        <v>3912</v>
      </c>
      <c r="C48" s="329"/>
      <c r="D48" s="333">
        <f t="shared" ref="D48:P48" si="7">SUM(D49:D63)</f>
        <v>147111</v>
      </c>
      <c r="E48" s="333">
        <f t="shared" si="7"/>
        <v>66390</v>
      </c>
      <c r="F48" s="333">
        <f t="shared" si="7"/>
        <v>63716</v>
      </c>
      <c r="G48" s="333">
        <f t="shared" si="7"/>
        <v>48084</v>
      </c>
      <c r="H48" s="333">
        <f t="shared" si="7"/>
        <v>13518</v>
      </c>
      <c r="I48" s="333">
        <f t="shared" si="7"/>
        <v>440</v>
      </c>
      <c r="J48" s="333">
        <f t="shared" si="7"/>
        <v>1674</v>
      </c>
      <c r="K48" s="333">
        <f t="shared" si="7"/>
        <v>2674</v>
      </c>
      <c r="L48" s="333">
        <f t="shared" si="7"/>
        <v>70469</v>
      </c>
      <c r="M48" s="333">
        <f t="shared" si="7"/>
        <v>32915</v>
      </c>
      <c r="N48" s="333">
        <f t="shared" si="7"/>
        <v>6242</v>
      </c>
      <c r="O48" s="333">
        <f t="shared" si="7"/>
        <v>31312</v>
      </c>
      <c r="P48" s="333">
        <f t="shared" si="7"/>
        <v>10252</v>
      </c>
      <c r="Q48" s="309"/>
      <c r="R48" s="310"/>
      <c r="S48" s="311"/>
      <c r="T48" s="309"/>
      <c r="U48" s="309"/>
      <c r="V48" s="309"/>
      <c r="W48" s="309"/>
      <c r="X48" s="313"/>
    </row>
    <row r="49" spans="1:24" s="276" customFormat="1" ht="13.5" customHeight="1">
      <c r="A49" s="278"/>
      <c r="B49" s="315" t="s">
        <v>3913</v>
      </c>
      <c r="C49" s="316" t="s">
        <v>3914</v>
      </c>
      <c r="D49" s="318">
        <v>6993</v>
      </c>
      <c r="E49" s="318">
        <v>836</v>
      </c>
      <c r="F49" s="318">
        <v>755</v>
      </c>
      <c r="G49" s="318">
        <v>485</v>
      </c>
      <c r="H49" s="318">
        <v>28</v>
      </c>
      <c r="I49" s="318">
        <v>232</v>
      </c>
      <c r="J49" s="318">
        <v>10</v>
      </c>
      <c r="K49" s="318">
        <v>81</v>
      </c>
      <c r="L49" s="317">
        <v>5504</v>
      </c>
      <c r="M49" s="318">
        <v>60</v>
      </c>
      <c r="N49" s="318">
        <v>5364</v>
      </c>
      <c r="O49" s="318">
        <v>80</v>
      </c>
      <c r="P49" s="318">
        <v>653</v>
      </c>
      <c r="Q49" s="277"/>
      <c r="R49" s="310"/>
      <c r="S49" s="311"/>
      <c r="T49" s="277"/>
      <c r="U49" s="277"/>
      <c r="V49" s="277"/>
      <c r="W49" s="277"/>
      <c r="X49" s="278"/>
    </row>
    <row r="50" spans="1:24" s="276" customFormat="1" ht="12" customHeight="1">
      <c r="A50" s="278"/>
      <c r="B50" s="315" t="s">
        <v>3890</v>
      </c>
      <c r="C50" s="316"/>
      <c r="D50" s="318">
        <v>5689</v>
      </c>
      <c r="E50" s="318">
        <v>3724</v>
      </c>
      <c r="F50" s="318">
        <v>3446</v>
      </c>
      <c r="G50" s="318">
        <v>3071</v>
      </c>
      <c r="H50" s="318">
        <v>115</v>
      </c>
      <c r="I50" s="318">
        <v>162</v>
      </c>
      <c r="J50" s="318">
        <v>98</v>
      </c>
      <c r="K50" s="318">
        <v>278</v>
      </c>
      <c r="L50" s="317">
        <v>1187</v>
      </c>
      <c r="M50" s="318">
        <v>346</v>
      </c>
      <c r="N50" s="318">
        <v>757</v>
      </c>
      <c r="O50" s="318">
        <v>84</v>
      </c>
      <c r="P50" s="318">
        <v>778</v>
      </c>
      <c r="Q50" s="277"/>
      <c r="R50" s="310"/>
      <c r="S50" s="311"/>
      <c r="T50" s="277"/>
      <c r="U50" s="277"/>
      <c r="V50" s="277"/>
      <c r="W50" s="277"/>
      <c r="X50" s="278"/>
    </row>
    <row r="51" spans="1:24" s="276" customFormat="1" ht="12" customHeight="1">
      <c r="A51" s="278"/>
      <c r="B51" s="315" t="s">
        <v>3891</v>
      </c>
      <c r="C51" s="316"/>
      <c r="D51" s="318">
        <v>6736</v>
      </c>
      <c r="E51" s="318">
        <v>4902</v>
      </c>
      <c r="F51" s="318">
        <v>4576</v>
      </c>
      <c r="G51" s="318">
        <v>3980</v>
      </c>
      <c r="H51" s="318">
        <v>341</v>
      </c>
      <c r="I51" s="318">
        <v>18</v>
      </c>
      <c r="J51" s="318">
        <v>237</v>
      </c>
      <c r="K51" s="318">
        <v>326</v>
      </c>
      <c r="L51" s="317">
        <v>979</v>
      </c>
      <c r="M51" s="318">
        <v>847</v>
      </c>
      <c r="N51" s="318">
        <v>48</v>
      </c>
      <c r="O51" s="318">
        <v>84</v>
      </c>
      <c r="P51" s="318">
        <v>855</v>
      </c>
      <c r="Q51" s="277"/>
      <c r="R51" s="310"/>
      <c r="S51" s="311"/>
      <c r="T51" s="277"/>
      <c r="U51" s="277"/>
      <c r="V51" s="277"/>
      <c r="W51" s="277"/>
      <c r="X51" s="278"/>
    </row>
    <row r="52" spans="1:24" s="276" customFormat="1" ht="12" customHeight="1">
      <c r="A52" s="278"/>
      <c r="B52" s="315" t="s">
        <v>3892</v>
      </c>
      <c r="C52" s="316"/>
      <c r="D52" s="318">
        <v>7523</v>
      </c>
      <c r="E52" s="318">
        <v>5064</v>
      </c>
      <c r="F52" s="318">
        <v>4770</v>
      </c>
      <c r="G52" s="318">
        <v>3787</v>
      </c>
      <c r="H52" s="318">
        <v>661</v>
      </c>
      <c r="I52" s="318">
        <v>10</v>
      </c>
      <c r="J52" s="318">
        <v>312</v>
      </c>
      <c r="K52" s="318">
        <v>294</v>
      </c>
      <c r="L52" s="317">
        <v>1509</v>
      </c>
      <c r="M52" s="318">
        <v>1386</v>
      </c>
      <c r="N52" s="318">
        <v>16</v>
      </c>
      <c r="O52" s="318">
        <v>107</v>
      </c>
      <c r="P52" s="318">
        <v>950</v>
      </c>
      <c r="Q52" s="277"/>
      <c r="R52" s="310"/>
      <c r="S52" s="311"/>
      <c r="T52" s="277"/>
      <c r="U52" s="277"/>
      <c r="V52" s="277"/>
      <c r="W52" s="277"/>
      <c r="X52" s="278"/>
    </row>
    <row r="53" spans="1:24" s="276" customFormat="1" ht="12" customHeight="1">
      <c r="A53" s="278"/>
      <c r="B53" s="315" t="s">
        <v>3893</v>
      </c>
      <c r="C53" s="316"/>
      <c r="D53" s="318">
        <v>8663</v>
      </c>
      <c r="E53" s="318">
        <v>5970</v>
      </c>
      <c r="F53" s="318">
        <v>5697</v>
      </c>
      <c r="G53" s="318">
        <v>4477</v>
      </c>
      <c r="H53" s="318">
        <v>976</v>
      </c>
      <c r="I53" s="318">
        <v>6</v>
      </c>
      <c r="J53" s="318">
        <v>238</v>
      </c>
      <c r="K53" s="318">
        <v>273</v>
      </c>
      <c r="L53" s="317">
        <v>1742</v>
      </c>
      <c r="M53" s="318">
        <v>1604</v>
      </c>
      <c r="N53" s="318">
        <v>14</v>
      </c>
      <c r="O53" s="318">
        <v>124</v>
      </c>
      <c r="P53" s="318">
        <v>951</v>
      </c>
      <c r="Q53" s="277"/>
      <c r="R53" s="310"/>
      <c r="S53" s="311"/>
      <c r="T53" s="277"/>
      <c r="U53" s="277"/>
      <c r="V53" s="277"/>
      <c r="W53" s="277"/>
      <c r="X53" s="278"/>
    </row>
    <row r="54" spans="1:24" s="276" customFormat="1" ht="12" customHeight="1">
      <c r="A54" s="278"/>
      <c r="B54" s="315" t="s">
        <v>3894</v>
      </c>
      <c r="C54" s="316"/>
      <c r="D54" s="318">
        <v>9889</v>
      </c>
      <c r="E54" s="318">
        <v>7259</v>
      </c>
      <c r="F54" s="318">
        <v>6996</v>
      </c>
      <c r="G54" s="318">
        <v>5508</v>
      </c>
      <c r="H54" s="318">
        <v>1365</v>
      </c>
      <c r="I54" s="318">
        <v>4</v>
      </c>
      <c r="J54" s="318">
        <v>119</v>
      </c>
      <c r="K54" s="318">
        <v>263</v>
      </c>
      <c r="L54" s="317">
        <v>1680</v>
      </c>
      <c r="M54" s="318">
        <v>1510</v>
      </c>
      <c r="N54" s="318">
        <v>11</v>
      </c>
      <c r="O54" s="318">
        <v>159</v>
      </c>
      <c r="P54" s="318">
        <v>950</v>
      </c>
      <c r="Q54" s="277"/>
      <c r="R54" s="310"/>
      <c r="S54" s="311"/>
      <c r="T54" s="277"/>
      <c r="U54" s="277"/>
      <c r="V54" s="277"/>
      <c r="W54" s="277"/>
      <c r="X54" s="278"/>
    </row>
    <row r="55" spans="1:24" s="276" customFormat="1" ht="12" customHeight="1">
      <c r="A55" s="278"/>
      <c r="B55" s="315" t="s">
        <v>3895</v>
      </c>
      <c r="C55" s="316"/>
      <c r="D55" s="318">
        <v>11227</v>
      </c>
      <c r="E55" s="318">
        <v>8323</v>
      </c>
      <c r="F55" s="318">
        <v>8044</v>
      </c>
      <c r="G55" s="318">
        <v>6306</v>
      </c>
      <c r="H55" s="318">
        <v>1645</v>
      </c>
      <c r="I55" s="318">
        <v>7</v>
      </c>
      <c r="J55" s="318">
        <v>86</v>
      </c>
      <c r="K55" s="318">
        <v>279</v>
      </c>
      <c r="L55" s="317">
        <v>1892</v>
      </c>
      <c r="M55" s="318">
        <v>1712</v>
      </c>
      <c r="N55" s="318">
        <v>9</v>
      </c>
      <c r="O55" s="318">
        <v>171</v>
      </c>
      <c r="P55" s="318">
        <v>1012</v>
      </c>
      <c r="Q55" s="277"/>
      <c r="R55" s="310"/>
      <c r="S55" s="311"/>
      <c r="T55" s="277"/>
      <c r="U55" s="277"/>
      <c r="V55" s="277"/>
      <c r="W55" s="277"/>
      <c r="X55" s="278"/>
    </row>
    <row r="56" spans="1:24" s="276" customFormat="1" ht="12" customHeight="1">
      <c r="A56" s="278"/>
      <c r="B56" s="315" t="s">
        <v>3896</v>
      </c>
      <c r="C56" s="316"/>
      <c r="D56" s="318">
        <v>10328</v>
      </c>
      <c r="E56" s="318">
        <v>7491</v>
      </c>
      <c r="F56" s="318">
        <v>7225</v>
      </c>
      <c r="G56" s="318">
        <v>5593</v>
      </c>
      <c r="H56" s="318">
        <v>1544</v>
      </c>
      <c r="I56" s="320" t="s">
        <v>3897</v>
      </c>
      <c r="J56" s="318">
        <v>88</v>
      </c>
      <c r="K56" s="318">
        <v>266</v>
      </c>
      <c r="L56" s="317">
        <v>2099</v>
      </c>
      <c r="M56" s="318">
        <v>1914</v>
      </c>
      <c r="N56" s="320" t="s">
        <v>3897</v>
      </c>
      <c r="O56" s="318">
        <v>185</v>
      </c>
      <c r="P56" s="318">
        <v>738</v>
      </c>
      <c r="Q56" s="277"/>
      <c r="R56" s="310"/>
      <c r="S56" s="311"/>
      <c r="T56" s="277"/>
      <c r="U56" s="277"/>
      <c r="V56" s="277"/>
      <c r="W56" s="277"/>
      <c r="X56" s="278"/>
    </row>
    <row r="57" spans="1:24" s="276" customFormat="1" ht="12" customHeight="1">
      <c r="A57" s="278"/>
      <c r="B57" s="315" t="s">
        <v>3898</v>
      </c>
      <c r="C57" s="316"/>
      <c r="D57" s="318">
        <v>10833</v>
      </c>
      <c r="E57" s="318">
        <v>7471</v>
      </c>
      <c r="F57" s="318">
        <v>7252</v>
      </c>
      <c r="G57" s="318">
        <v>5604</v>
      </c>
      <c r="H57" s="318">
        <v>1535</v>
      </c>
      <c r="I57" s="318">
        <v>1</v>
      </c>
      <c r="J57" s="318">
        <v>112</v>
      </c>
      <c r="K57" s="318">
        <v>219</v>
      </c>
      <c r="L57" s="317">
        <v>2796</v>
      </c>
      <c r="M57" s="318">
        <v>2522</v>
      </c>
      <c r="N57" s="318">
        <v>2</v>
      </c>
      <c r="O57" s="318">
        <v>272</v>
      </c>
      <c r="P57" s="318">
        <v>566</v>
      </c>
      <c r="Q57" s="277"/>
      <c r="R57" s="310"/>
      <c r="S57" s="311"/>
      <c r="T57" s="277"/>
      <c r="U57" s="277"/>
      <c r="V57" s="277"/>
      <c r="W57" s="277"/>
      <c r="X57" s="278"/>
    </row>
    <row r="58" spans="1:24" s="276" customFormat="1" ht="12" customHeight="1">
      <c r="A58" s="278"/>
      <c r="B58" s="315" t="s">
        <v>3899</v>
      </c>
      <c r="C58" s="316"/>
      <c r="D58" s="318">
        <v>11308</v>
      </c>
      <c r="E58" s="318">
        <v>6302</v>
      </c>
      <c r="F58" s="318">
        <v>6101</v>
      </c>
      <c r="G58" s="318">
        <v>4325</v>
      </c>
      <c r="H58" s="318">
        <v>1666</v>
      </c>
      <c r="I58" s="320" t="s">
        <v>3897</v>
      </c>
      <c r="J58" s="318">
        <v>110</v>
      </c>
      <c r="K58" s="318">
        <v>201</v>
      </c>
      <c r="L58" s="317">
        <v>4537</v>
      </c>
      <c r="M58" s="318">
        <v>3613</v>
      </c>
      <c r="N58" s="320" t="s">
        <v>3897</v>
      </c>
      <c r="O58" s="318">
        <v>924</v>
      </c>
      <c r="P58" s="318">
        <v>469</v>
      </c>
      <c r="Q58" s="277"/>
      <c r="R58" s="310"/>
      <c r="S58" s="311"/>
      <c r="T58" s="277"/>
      <c r="U58" s="277"/>
      <c r="V58" s="277"/>
      <c r="W58" s="277"/>
      <c r="X58" s="278"/>
    </row>
    <row r="59" spans="1:24" s="276" customFormat="1" ht="12" customHeight="1">
      <c r="A59" s="278"/>
      <c r="B59" s="315" t="s">
        <v>3900</v>
      </c>
      <c r="C59" s="316"/>
      <c r="D59" s="318">
        <v>13103</v>
      </c>
      <c r="E59" s="318">
        <v>4522</v>
      </c>
      <c r="F59" s="318">
        <v>4422</v>
      </c>
      <c r="G59" s="318">
        <v>2674</v>
      </c>
      <c r="H59" s="318">
        <v>1655</v>
      </c>
      <c r="I59" s="320" t="s">
        <v>3897</v>
      </c>
      <c r="J59" s="318">
        <v>93</v>
      </c>
      <c r="K59" s="318">
        <v>100</v>
      </c>
      <c r="L59" s="317">
        <v>8134</v>
      </c>
      <c r="M59" s="318">
        <v>5088</v>
      </c>
      <c r="N59" s="318">
        <v>2</v>
      </c>
      <c r="O59" s="318">
        <v>3044</v>
      </c>
      <c r="P59" s="318">
        <v>447</v>
      </c>
      <c r="Q59" s="277"/>
      <c r="R59" s="310"/>
      <c r="S59" s="311"/>
      <c r="T59" s="277"/>
      <c r="U59" s="277"/>
      <c r="V59" s="277"/>
      <c r="W59" s="277"/>
      <c r="X59" s="278"/>
    </row>
    <row r="60" spans="1:24" s="276" customFormat="1" ht="12" customHeight="1">
      <c r="A60" s="278"/>
      <c r="B60" s="315" t="s">
        <v>3901</v>
      </c>
      <c r="C60" s="316"/>
      <c r="D60" s="318">
        <v>12911</v>
      </c>
      <c r="E60" s="318">
        <v>2741</v>
      </c>
      <c r="F60" s="318">
        <v>2685</v>
      </c>
      <c r="G60" s="318">
        <v>1416</v>
      </c>
      <c r="H60" s="318">
        <v>1172</v>
      </c>
      <c r="I60" s="320" t="s">
        <v>3897</v>
      </c>
      <c r="J60" s="318">
        <v>97</v>
      </c>
      <c r="K60" s="318">
        <v>56</v>
      </c>
      <c r="L60" s="317">
        <v>9676</v>
      </c>
      <c r="M60" s="318">
        <v>4757</v>
      </c>
      <c r="N60" s="318">
        <v>3</v>
      </c>
      <c r="O60" s="318">
        <v>4916</v>
      </c>
      <c r="P60" s="318">
        <v>494</v>
      </c>
      <c r="Q60" s="277"/>
      <c r="R60" s="310"/>
      <c r="S60" s="311"/>
      <c r="T60" s="277"/>
      <c r="U60" s="277"/>
      <c r="V60" s="277"/>
      <c r="W60" s="277"/>
      <c r="X60" s="278"/>
    </row>
    <row r="61" spans="1:24" s="276" customFormat="1" ht="12" customHeight="1">
      <c r="A61" s="278"/>
      <c r="B61" s="315" t="s">
        <v>3902</v>
      </c>
      <c r="C61" s="316"/>
      <c r="D61" s="318">
        <v>10366</v>
      </c>
      <c r="E61" s="318">
        <v>1076</v>
      </c>
      <c r="F61" s="318">
        <v>1057</v>
      </c>
      <c r="G61" s="318">
        <v>538</v>
      </c>
      <c r="H61" s="318">
        <v>487</v>
      </c>
      <c r="I61" s="320" t="s">
        <v>3897</v>
      </c>
      <c r="J61" s="318">
        <v>32</v>
      </c>
      <c r="K61" s="318">
        <v>19</v>
      </c>
      <c r="L61" s="317">
        <v>8845</v>
      </c>
      <c r="M61" s="318">
        <v>3324</v>
      </c>
      <c r="N61" s="318">
        <v>7</v>
      </c>
      <c r="O61" s="318">
        <v>5514</v>
      </c>
      <c r="P61" s="318">
        <v>445</v>
      </c>
      <c r="Q61" s="277"/>
      <c r="R61" s="310"/>
      <c r="S61" s="311"/>
      <c r="T61" s="277"/>
      <c r="U61" s="277"/>
      <c r="V61" s="277"/>
      <c r="W61" s="277"/>
      <c r="X61" s="278"/>
    </row>
    <row r="62" spans="1:24" s="276" customFormat="1" ht="12" customHeight="1">
      <c r="A62" s="278"/>
      <c r="B62" s="315" t="s">
        <v>3903</v>
      </c>
      <c r="C62" s="316"/>
      <c r="D62" s="318">
        <v>9069</v>
      </c>
      <c r="E62" s="318">
        <v>468</v>
      </c>
      <c r="F62" s="318">
        <v>458</v>
      </c>
      <c r="G62" s="318">
        <v>219</v>
      </c>
      <c r="H62" s="318">
        <v>214</v>
      </c>
      <c r="I62" s="320" t="s">
        <v>3897</v>
      </c>
      <c r="J62" s="318">
        <v>25</v>
      </c>
      <c r="K62" s="318">
        <v>10</v>
      </c>
      <c r="L62" s="317">
        <v>8149</v>
      </c>
      <c r="M62" s="318">
        <v>2408</v>
      </c>
      <c r="N62" s="318">
        <v>5</v>
      </c>
      <c r="O62" s="318">
        <v>5736</v>
      </c>
      <c r="P62" s="318">
        <v>452</v>
      </c>
      <c r="Q62" s="277"/>
      <c r="R62" s="310"/>
      <c r="S62" s="311"/>
      <c r="T62" s="277"/>
      <c r="U62" s="277"/>
      <c r="V62" s="277"/>
      <c r="W62" s="277"/>
      <c r="X62" s="278"/>
    </row>
    <row r="63" spans="1:24" s="276" customFormat="1" ht="12" customHeight="1">
      <c r="A63" s="278"/>
      <c r="B63" s="315" t="s">
        <v>3904</v>
      </c>
      <c r="C63" s="316"/>
      <c r="D63" s="325">
        <v>12473</v>
      </c>
      <c r="E63" s="326">
        <v>241</v>
      </c>
      <c r="F63" s="326">
        <v>232</v>
      </c>
      <c r="G63" s="326">
        <v>101</v>
      </c>
      <c r="H63" s="326">
        <v>114</v>
      </c>
      <c r="I63" s="326" t="s">
        <v>3897</v>
      </c>
      <c r="J63" s="326">
        <v>17</v>
      </c>
      <c r="K63" s="326">
        <v>9</v>
      </c>
      <c r="L63" s="326">
        <v>11740</v>
      </c>
      <c r="M63" s="326">
        <v>1824</v>
      </c>
      <c r="N63" s="326">
        <v>4</v>
      </c>
      <c r="O63" s="326">
        <v>9912</v>
      </c>
      <c r="P63" s="326">
        <v>492</v>
      </c>
      <c r="Q63" s="277"/>
      <c r="R63" s="310"/>
      <c r="S63" s="311"/>
      <c r="T63" s="277"/>
      <c r="U63" s="277"/>
      <c r="V63" s="277"/>
      <c r="W63" s="277"/>
      <c r="X63" s="278"/>
    </row>
    <row r="64" spans="1:24" s="276" customFormat="1" ht="10.5" customHeight="1">
      <c r="A64" s="277" t="s">
        <v>3905</v>
      </c>
      <c r="B64" s="323"/>
      <c r="C64" s="323"/>
      <c r="D64" s="325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30"/>
      <c r="Q64" s="277"/>
      <c r="R64" s="310"/>
      <c r="S64" s="277"/>
      <c r="T64" s="277"/>
      <c r="U64" s="277"/>
      <c r="V64" s="277"/>
      <c r="W64" s="277"/>
      <c r="X64" s="278"/>
    </row>
    <row r="65" spans="1:24" s="276" customFormat="1" ht="12" customHeight="1">
      <c r="A65" s="278"/>
      <c r="B65" s="323" t="s">
        <v>3906</v>
      </c>
      <c r="C65" s="323"/>
      <c r="D65" s="325">
        <f t="shared" ref="D65:P65" si="8">SUM(D59:D63)</f>
        <v>57922</v>
      </c>
      <c r="E65" s="326">
        <f t="shared" si="8"/>
        <v>9048</v>
      </c>
      <c r="F65" s="326">
        <f t="shared" si="8"/>
        <v>8854</v>
      </c>
      <c r="G65" s="326">
        <f t="shared" si="8"/>
        <v>4948</v>
      </c>
      <c r="H65" s="326">
        <f t="shared" si="8"/>
        <v>3642</v>
      </c>
      <c r="I65" s="326">
        <f t="shared" si="8"/>
        <v>0</v>
      </c>
      <c r="J65" s="326">
        <f t="shared" si="8"/>
        <v>264</v>
      </c>
      <c r="K65" s="326">
        <f t="shared" si="8"/>
        <v>194</v>
      </c>
      <c r="L65" s="326">
        <f t="shared" si="8"/>
        <v>46544</v>
      </c>
      <c r="M65" s="326">
        <f t="shared" si="8"/>
        <v>17401</v>
      </c>
      <c r="N65" s="326">
        <f t="shared" si="8"/>
        <v>21</v>
      </c>
      <c r="O65" s="326">
        <f t="shared" si="8"/>
        <v>29122</v>
      </c>
      <c r="P65" s="326">
        <f t="shared" si="8"/>
        <v>2330</v>
      </c>
      <c r="Q65" s="277"/>
      <c r="R65" s="310"/>
      <c r="S65" s="311"/>
      <c r="T65" s="277"/>
      <c r="U65" s="277"/>
      <c r="V65" s="277"/>
      <c r="W65" s="277"/>
      <c r="X65" s="278"/>
    </row>
    <row r="66" spans="1:24" s="276" customFormat="1" ht="12" customHeight="1">
      <c r="A66" s="278"/>
      <c r="B66" s="327" t="s">
        <v>3907</v>
      </c>
      <c r="C66" s="327"/>
      <c r="D66" s="325">
        <f t="shared" ref="D66:O66" si="9">SUM(D59:D60)</f>
        <v>26014</v>
      </c>
      <c r="E66" s="326">
        <f t="shared" si="9"/>
        <v>7263</v>
      </c>
      <c r="F66" s="326">
        <f t="shared" si="9"/>
        <v>7107</v>
      </c>
      <c r="G66" s="326">
        <f t="shared" si="9"/>
        <v>4090</v>
      </c>
      <c r="H66" s="326">
        <f t="shared" si="9"/>
        <v>2827</v>
      </c>
      <c r="I66" s="326">
        <f t="shared" si="9"/>
        <v>0</v>
      </c>
      <c r="J66" s="326">
        <f t="shared" si="9"/>
        <v>190</v>
      </c>
      <c r="K66" s="326">
        <f t="shared" si="9"/>
        <v>156</v>
      </c>
      <c r="L66" s="326">
        <f t="shared" si="9"/>
        <v>17810</v>
      </c>
      <c r="M66" s="326">
        <f t="shared" si="9"/>
        <v>9845</v>
      </c>
      <c r="N66" s="326">
        <f>SUM(N59:N60)</f>
        <v>5</v>
      </c>
      <c r="O66" s="326">
        <f t="shared" si="9"/>
        <v>7960</v>
      </c>
      <c r="P66" s="326">
        <f>SUM(P59:P60)</f>
        <v>941</v>
      </c>
      <c r="Q66" s="277"/>
      <c r="R66" s="310"/>
      <c r="S66" s="311"/>
      <c r="T66" s="277"/>
      <c r="U66" s="277"/>
      <c r="V66" s="277"/>
      <c r="W66" s="277"/>
      <c r="X66" s="278"/>
    </row>
    <row r="67" spans="1:24" s="276" customFormat="1" ht="12" customHeight="1">
      <c r="A67" s="334"/>
      <c r="B67" s="335" t="s">
        <v>3908</v>
      </c>
      <c r="C67" s="335"/>
      <c r="D67" s="336">
        <f t="shared" ref="D67:O67" si="10">SUM(D61:D63)</f>
        <v>31908</v>
      </c>
      <c r="E67" s="337">
        <f t="shared" si="10"/>
        <v>1785</v>
      </c>
      <c r="F67" s="337">
        <f t="shared" si="10"/>
        <v>1747</v>
      </c>
      <c r="G67" s="337">
        <f t="shared" si="10"/>
        <v>858</v>
      </c>
      <c r="H67" s="337">
        <f t="shared" si="10"/>
        <v>815</v>
      </c>
      <c r="I67" s="337">
        <f t="shared" si="10"/>
        <v>0</v>
      </c>
      <c r="J67" s="337">
        <f t="shared" si="10"/>
        <v>74</v>
      </c>
      <c r="K67" s="337">
        <f t="shared" si="10"/>
        <v>38</v>
      </c>
      <c r="L67" s="337">
        <f t="shared" si="10"/>
        <v>28734</v>
      </c>
      <c r="M67" s="337">
        <f t="shared" si="10"/>
        <v>7556</v>
      </c>
      <c r="N67" s="337">
        <f>SUM(N61:N63)</f>
        <v>16</v>
      </c>
      <c r="O67" s="337">
        <f t="shared" si="10"/>
        <v>21162</v>
      </c>
      <c r="P67" s="337">
        <f>SUM(P61:P63)</f>
        <v>1389</v>
      </c>
      <c r="Q67" s="277"/>
      <c r="R67" s="310"/>
      <c r="S67" s="311"/>
      <c r="T67" s="277"/>
      <c r="U67" s="277"/>
      <c r="V67" s="277"/>
      <c r="W67" s="277"/>
      <c r="X67" s="278"/>
    </row>
    <row r="68" spans="1:24">
      <c r="B68" s="338"/>
    </row>
    <row r="69" spans="1:24" ht="10.5" customHeight="1">
      <c r="B69" s="338"/>
      <c r="C69" s="339"/>
      <c r="D69" s="340"/>
      <c r="E69" s="340"/>
      <c r="F69" s="340"/>
    </row>
    <row r="70" spans="1:24">
      <c r="C70" s="341"/>
      <c r="D70" s="342"/>
      <c r="E70" s="341"/>
      <c r="F70" s="341"/>
      <c r="G70" s="341"/>
    </row>
    <row r="71" spans="1:24">
      <c r="C71" s="341"/>
      <c r="D71" s="277"/>
      <c r="E71" s="343"/>
      <c r="F71" s="277"/>
      <c r="G71" s="341"/>
    </row>
    <row r="72" spans="1:24">
      <c r="C72" s="341"/>
      <c r="D72" s="301"/>
      <c r="E72" s="343"/>
      <c r="F72" s="301"/>
      <c r="G72" s="301"/>
    </row>
  </sheetData>
  <mergeCells count="5">
    <mergeCell ref="O1:P2"/>
    <mergeCell ref="B3:B5"/>
    <mergeCell ref="E4:E5"/>
    <mergeCell ref="K4:K5"/>
    <mergeCell ref="A6:B6"/>
  </mergeCells>
  <phoneticPr fontId="2"/>
  <pageMargins left="1.0629921259842521" right="1.1811023622047245" top="0.78740157480314965" bottom="0.78740157480314965" header="0.51181102362204722" footer="0.51181102362204722"/>
  <pageSetup paperSize="9" scale="96" firstPageNumber="115" orientation="portrait" useFirstPageNumber="1" horizontalDpi="300" verticalDpi="300" r:id="rId1"/>
  <headerFooter alignWithMargins="0">
    <oddFooter>&amp;C&amp;"ＭＳ 明朝,標準"－&amp;P－</oddFooter>
  </headerFooter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zoomScaleSheetLayoutView="85" workbookViewId="0">
      <selection activeCell="P30" sqref="P30"/>
    </sheetView>
  </sheetViews>
  <sheetFormatPr defaultRowHeight="13.5"/>
  <cols>
    <col min="1" max="1" width="2.625" style="401" customWidth="1"/>
    <col min="2" max="2" width="2.125" style="402" customWidth="1"/>
    <col min="3" max="3" width="6.25" style="402" customWidth="1"/>
    <col min="4" max="4" width="2.5" style="402" customWidth="1"/>
    <col min="5" max="5" width="2.625" style="402" customWidth="1"/>
    <col min="6" max="6" width="11.5" style="402" customWidth="1"/>
    <col min="7" max="16" width="10.875" style="402" customWidth="1"/>
    <col min="17" max="26" width="10.875" style="358" customWidth="1"/>
    <col min="27" max="256" width="9" style="358"/>
    <col min="257" max="257" width="2.625" style="358" customWidth="1"/>
    <col min="258" max="258" width="2.125" style="358" customWidth="1"/>
    <col min="259" max="259" width="6.25" style="358" customWidth="1"/>
    <col min="260" max="260" width="2.5" style="358" customWidth="1"/>
    <col min="261" max="261" width="2.625" style="358" customWidth="1"/>
    <col min="262" max="262" width="11.5" style="358" customWidth="1"/>
    <col min="263" max="282" width="10.875" style="358" customWidth="1"/>
    <col min="283" max="512" width="9" style="358"/>
    <col min="513" max="513" width="2.625" style="358" customWidth="1"/>
    <col min="514" max="514" width="2.125" style="358" customWidth="1"/>
    <col min="515" max="515" width="6.25" style="358" customWidth="1"/>
    <col min="516" max="516" width="2.5" style="358" customWidth="1"/>
    <col min="517" max="517" width="2.625" style="358" customWidth="1"/>
    <col min="518" max="518" width="11.5" style="358" customWidth="1"/>
    <col min="519" max="538" width="10.875" style="358" customWidth="1"/>
    <col min="539" max="768" width="9" style="358"/>
    <col min="769" max="769" width="2.625" style="358" customWidth="1"/>
    <col min="770" max="770" width="2.125" style="358" customWidth="1"/>
    <col min="771" max="771" width="6.25" style="358" customWidth="1"/>
    <col min="772" max="772" width="2.5" style="358" customWidth="1"/>
    <col min="773" max="773" width="2.625" style="358" customWidth="1"/>
    <col min="774" max="774" width="11.5" style="358" customWidth="1"/>
    <col min="775" max="794" width="10.875" style="358" customWidth="1"/>
    <col min="795" max="1024" width="9" style="358"/>
    <col min="1025" max="1025" width="2.625" style="358" customWidth="1"/>
    <col min="1026" max="1026" width="2.125" style="358" customWidth="1"/>
    <col min="1027" max="1027" width="6.25" style="358" customWidth="1"/>
    <col min="1028" max="1028" width="2.5" style="358" customWidth="1"/>
    <col min="1029" max="1029" width="2.625" style="358" customWidth="1"/>
    <col min="1030" max="1030" width="11.5" style="358" customWidth="1"/>
    <col min="1031" max="1050" width="10.875" style="358" customWidth="1"/>
    <col min="1051" max="1280" width="9" style="358"/>
    <col min="1281" max="1281" width="2.625" style="358" customWidth="1"/>
    <col min="1282" max="1282" width="2.125" style="358" customWidth="1"/>
    <col min="1283" max="1283" width="6.25" style="358" customWidth="1"/>
    <col min="1284" max="1284" width="2.5" style="358" customWidth="1"/>
    <col min="1285" max="1285" width="2.625" style="358" customWidth="1"/>
    <col min="1286" max="1286" width="11.5" style="358" customWidth="1"/>
    <col min="1287" max="1306" width="10.875" style="358" customWidth="1"/>
    <col min="1307" max="1536" width="9" style="358"/>
    <col min="1537" max="1537" width="2.625" style="358" customWidth="1"/>
    <col min="1538" max="1538" width="2.125" style="358" customWidth="1"/>
    <col min="1539" max="1539" width="6.25" style="358" customWidth="1"/>
    <col min="1540" max="1540" width="2.5" style="358" customWidth="1"/>
    <col min="1541" max="1541" width="2.625" style="358" customWidth="1"/>
    <col min="1542" max="1542" width="11.5" style="358" customWidth="1"/>
    <col min="1543" max="1562" width="10.875" style="358" customWidth="1"/>
    <col min="1563" max="1792" width="9" style="358"/>
    <col min="1793" max="1793" width="2.625" style="358" customWidth="1"/>
    <col min="1794" max="1794" width="2.125" style="358" customWidth="1"/>
    <col min="1795" max="1795" width="6.25" style="358" customWidth="1"/>
    <col min="1796" max="1796" width="2.5" style="358" customWidth="1"/>
    <col min="1797" max="1797" width="2.625" style="358" customWidth="1"/>
    <col min="1798" max="1798" width="11.5" style="358" customWidth="1"/>
    <col min="1799" max="1818" width="10.875" style="358" customWidth="1"/>
    <col min="1819" max="2048" width="9" style="358"/>
    <col min="2049" max="2049" width="2.625" style="358" customWidth="1"/>
    <col min="2050" max="2050" width="2.125" style="358" customWidth="1"/>
    <col min="2051" max="2051" width="6.25" style="358" customWidth="1"/>
    <col min="2052" max="2052" width="2.5" style="358" customWidth="1"/>
    <col min="2053" max="2053" width="2.625" style="358" customWidth="1"/>
    <col min="2054" max="2054" width="11.5" style="358" customWidth="1"/>
    <col min="2055" max="2074" width="10.875" style="358" customWidth="1"/>
    <col min="2075" max="2304" width="9" style="358"/>
    <col min="2305" max="2305" width="2.625" style="358" customWidth="1"/>
    <col min="2306" max="2306" width="2.125" style="358" customWidth="1"/>
    <col min="2307" max="2307" width="6.25" style="358" customWidth="1"/>
    <col min="2308" max="2308" width="2.5" style="358" customWidth="1"/>
    <col min="2309" max="2309" width="2.625" style="358" customWidth="1"/>
    <col min="2310" max="2310" width="11.5" style="358" customWidth="1"/>
    <col min="2311" max="2330" width="10.875" style="358" customWidth="1"/>
    <col min="2331" max="2560" width="9" style="358"/>
    <col min="2561" max="2561" width="2.625" style="358" customWidth="1"/>
    <col min="2562" max="2562" width="2.125" style="358" customWidth="1"/>
    <col min="2563" max="2563" width="6.25" style="358" customWidth="1"/>
    <col min="2564" max="2564" width="2.5" style="358" customWidth="1"/>
    <col min="2565" max="2565" width="2.625" style="358" customWidth="1"/>
    <col min="2566" max="2566" width="11.5" style="358" customWidth="1"/>
    <col min="2567" max="2586" width="10.875" style="358" customWidth="1"/>
    <col min="2587" max="2816" width="9" style="358"/>
    <col min="2817" max="2817" width="2.625" style="358" customWidth="1"/>
    <col min="2818" max="2818" width="2.125" style="358" customWidth="1"/>
    <col min="2819" max="2819" width="6.25" style="358" customWidth="1"/>
    <col min="2820" max="2820" width="2.5" style="358" customWidth="1"/>
    <col min="2821" max="2821" width="2.625" style="358" customWidth="1"/>
    <col min="2822" max="2822" width="11.5" style="358" customWidth="1"/>
    <col min="2823" max="2842" width="10.875" style="358" customWidth="1"/>
    <col min="2843" max="3072" width="9" style="358"/>
    <col min="3073" max="3073" width="2.625" style="358" customWidth="1"/>
    <col min="3074" max="3074" width="2.125" style="358" customWidth="1"/>
    <col min="3075" max="3075" width="6.25" style="358" customWidth="1"/>
    <col min="3076" max="3076" width="2.5" style="358" customWidth="1"/>
    <col min="3077" max="3077" width="2.625" style="358" customWidth="1"/>
    <col min="3078" max="3078" width="11.5" style="358" customWidth="1"/>
    <col min="3079" max="3098" width="10.875" style="358" customWidth="1"/>
    <col min="3099" max="3328" width="9" style="358"/>
    <col min="3329" max="3329" width="2.625" style="358" customWidth="1"/>
    <col min="3330" max="3330" width="2.125" style="358" customWidth="1"/>
    <col min="3331" max="3331" width="6.25" style="358" customWidth="1"/>
    <col min="3332" max="3332" width="2.5" style="358" customWidth="1"/>
    <col min="3333" max="3333" width="2.625" style="358" customWidth="1"/>
    <col min="3334" max="3334" width="11.5" style="358" customWidth="1"/>
    <col min="3335" max="3354" width="10.875" style="358" customWidth="1"/>
    <col min="3355" max="3584" width="9" style="358"/>
    <col min="3585" max="3585" width="2.625" style="358" customWidth="1"/>
    <col min="3586" max="3586" width="2.125" style="358" customWidth="1"/>
    <col min="3587" max="3587" width="6.25" style="358" customWidth="1"/>
    <col min="3588" max="3588" width="2.5" style="358" customWidth="1"/>
    <col min="3589" max="3589" width="2.625" style="358" customWidth="1"/>
    <col min="3590" max="3590" width="11.5" style="358" customWidth="1"/>
    <col min="3591" max="3610" width="10.875" style="358" customWidth="1"/>
    <col min="3611" max="3840" width="9" style="358"/>
    <col min="3841" max="3841" width="2.625" style="358" customWidth="1"/>
    <col min="3842" max="3842" width="2.125" style="358" customWidth="1"/>
    <col min="3843" max="3843" width="6.25" style="358" customWidth="1"/>
    <col min="3844" max="3844" width="2.5" style="358" customWidth="1"/>
    <col min="3845" max="3845" width="2.625" style="358" customWidth="1"/>
    <col min="3846" max="3846" width="11.5" style="358" customWidth="1"/>
    <col min="3847" max="3866" width="10.875" style="358" customWidth="1"/>
    <col min="3867" max="4096" width="9" style="358"/>
    <col min="4097" max="4097" width="2.625" style="358" customWidth="1"/>
    <col min="4098" max="4098" width="2.125" style="358" customWidth="1"/>
    <col min="4099" max="4099" width="6.25" style="358" customWidth="1"/>
    <col min="4100" max="4100" width="2.5" style="358" customWidth="1"/>
    <col min="4101" max="4101" width="2.625" style="358" customWidth="1"/>
    <col min="4102" max="4102" width="11.5" style="358" customWidth="1"/>
    <col min="4103" max="4122" width="10.875" style="358" customWidth="1"/>
    <col min="4123" max="4352" width="9" style="358"/>
    <col min="4353" max="4353" width="2.625" style="358" customWidth="1"/>
    <col min="4354" max="4354" width="2.125" style="358" customWidth="1"/>
    <col min="4355" max="4355" width="6.25" style="358" customWidth="1"/>
    <col min="4356" max="4356" width="2.5" style="358" customWidth="1"/>
    <col min="4357" max="4357" width="2.625" style="358" customWidth="1"/>
    <col min="4358" max="4358" width="11.5" style="358" customWidth="1"/>
    <col min="4359" max="4378" width="10.875" style="358" customWidth="1"/>
    <col min="4379" max="4608" width="9" style="358"/>
    <col min="4609" max="4609" width="2.625" style="358" customWidth="1"/>
    <col min="4610" max="4610" width="2.125" style="358" customWidth="1"/>
    <col min="4611" max="4611" width="6.25" style="358" customWidth="1"/>
    <col min="4612" max="4612" width="2.5" style="358" customWidth="1"/>
    <col min="4613" max="4613" width="2.625" style="358" customWidth="1"/>
    <col min="4614" max="4614" width="11.5" style="358" customWidth="1"/>
    <col min="4615" max="4634" width="10.875" style="358" customWidth="1"/>
    <col min="4635" max="4864" width="9" style="358"/>
    <col min="4865" max="4865" width="2.625" style="358" customWidth="1"/>
    <col min="4866" max="4866" width="2.125" style="358" customWidth="1"/>
    <col min="4867" max="4867" width="6.25" style="358" customWidth="1"/>
    <col min="4868" max="4868" width="2.5" style="358" customWidth="1"/>
    <col min="4869" max="4869" width="2.625" style="358" customWidth="1"/>
    <col min="4870" max="4870" width="11.5" style="358" customWidth="1"/>
    <col min="4871" max="4890" width="10.875" style="358" customWidth="1"/>
    <col min="4891" max="5120" width="9" style="358"/>
    <col min="5121" max="5121" width="2.625" style="358" customWidth="1"/>
    <col min="5122" max="5122" width="2.125" style="358" customWidth="1"/>
    <col min="5123" max="5123" width="6.25" style="358" customWidth="1"/>
    <col min="5124" max="5124" width="2.5" style="358" customWidth="1"/>
    <col min="5125" max="5125" width="2.625" style="358" customWidth="1"/>
    <col min="5126" max="5126" width="11.5" style="358" customWidth="1"/>
    <col min="5127" max="5146" width="10.875" style="358" customWidth="1"/>
    <col min="5147" max="5376" width="9" style="358"/>
    <col min="5377" max="5377" width="2.625" style="358" customWidth="1"/>
    <col min="5378" max="5378" width="2.125" style="358" customWidth="1"/>
    <col min="5379" max="5379" width="6.25" style="358" customWidth="1"/>
    <col min="5380" max="5380" width="2.5" style="358" customWidth="1"/>
    <col min="5381" max="5381" width="2.625" style="358" customWidth="1"/>
    <col min="5382" max="5382" width="11.5" style="358" customWidth="1"/>
    <col min="5383" max="5402" width="10.875" style="358" customWidth="1"/>
    <col min="5403" max="5632" width="9" style="358"/>
    <col min="5633" max="5633" width="2.625" style="358" customWidth="1"/>
    <col min="5634" max="5634" width="2.125" style="358" customWidth="1"/>
    <col min="5635" max="5635" width="6.25" style="358" customWidth="1"/>
    <col min="5636" max="5636" width="2.5" style="358" customWidth="1"/>
    <col min="5637" max="5637" width="2.625" style="358" customWidth="1"/>
    <col min="5638" max="5638" width="11.5" style="358" customWidth="1"/>
    <col min="5639" max="5658" width="10.875" style="358" customWidth="1"/>
    <col min="5659" max="5888" width="9" style="358"/>
    <col min="5889" max="5889" width="2.625" style="358" customWidth="1"/>
    <col min="5890" max="5890" width="2.125" style="358" customWidth="1"/>
    <col min="5891" max="5891" width="6.25" style="358" customWidth="1"/>
    <col min="5892" max="5892" width="2.5" style="358" customWidth="1"/>
    <col min="5893" max="5893" width="2.625" style="358" customWidth="1"/>
    <col min="5894" max="5894" width="11.5" style="358" customWidth="1"/>
    <col min="5895" max="5914" width="10.875" style="358" customWidth="1"/>
    <col min="5915" max="6144" width="9" style="358"/>
    <col min="6145" max="6145" width="2.625" style="358" customWidth="1"/>
    <col min="6146" max="6146" width="2.125" style="358" customWidth="1"/>
    <col min="6147" max="6147" width="6.25" style="358" customWidth="1"/>
    <col min="6148" max="6148" width="2.5" style="358" customWidth="1"/>
    <col min="6149" max="6149" width="2.625" style="358" customWidth="1"/>
    <col min="6150" max="6150" width="11.5" style="358" customWidth="1"/>
    <col min="6151" max="6170" width="10.875" style="358" customWidth="1"/>
    <col min="6171" max="6400" width="9" style="358"/>
    <col min="6401" max="6401" width="2.625" style="358" customWidth="1"/>
    <col min="6402" max="6402" width="2.125" style="358" customWidth="1"/>
    <col min="6403" max="6403" width="6.25" style="358" customWidth="1"/>
    <col min="6404" max="6404" width="2.5" style="358" customWidth="1"/>
    <col min="6405" max="6405" width="2.625" style="358" customWidth="1"/>
    <col min="6406" max="6406" width="11.5" style="358" customWidth="1"/>
    <col min="6407" max="6426" width="10.875" style="358" customWidth="1"/>
    <col min="6427" max="6656" width="9" style="358"/>
    <col min="6657" max="6657" width="2.625" style="358" customWidth="1"/>
    <col min="6658" max="6658" width="2.125" style="358" customWidth="1"/>
    <col min="6659" max="6659" width="6.25" style="358" customWidth="1"/>
    <col min="6660" max="6660" width="2.5" style="358" customWidth="1"/>
    <col min="6661" max="6661" width="2.625" style="358" customWidth="1"/>
    <col min="6662" max="6662" width="11.5" style="358" customWidth="1"/>
    <col min="6663" max="6682" width="10.875" style="358" customWidth="1"/>
    <col min="6683" max="6912" width="9" style="358"/>
    <col min="6913" max="6913" width="2.625" style="358" customWidth="1"/>
    <col min="6914" max="6914" width="2.125" style="358" customWidth="1"/>
    <col min="6915" max="6915" width="6.25" style="358" customWidth="1"/>
    <col min="6916" max="6916" width="2.5" style="358" customWidth="1"/>
    <col min="6917" max="6917" width="2.625" style="358" customWidth="1"/>
    <col min="6918" max="6918" width="11.5" style="358" customWidth="1"/>
    <col min="6919" max="6938" width="10.875" style="358" customWidth="1"/>
    <col min="6939" max="7168" width="9" style="358"/>
    <col min="7169" max="7169" width="2.625" style="358" customWidth="1"/>
    <col min="7170" max="7170" width="2.125" style="358" customWidth="1"/>
    <col min="7171" max="7171" width="6.25" style="358" customWidth="1"/>
    <col min="7172" max="7172" width="2.5" style="358" customWidth="1"/>
    <col min="7173" max="7173" width="2.625" style="358" customWidth="1"/>
    <col min="7174" max="7174" width="11.5" style="358" customWidth="1"/>
    <col min="7175" max="7194" width="10.875" style="358" customWidth="1"/>
    <col min="7195" max="7424" width="9" style="358"/>
    <col min="7425" max="7425" width="2.625" style="358" customWidth="1"/>
    <col min="7426" max="7426" width="2.125" style="358" customWidth="1"/>
    <col min="7427" max="7427" width="6.25" style="358" customWidth="1"/>
    <col min="7428" max="7428" width="2.5" style="358" customWidth="1"/>
    <col min="7429" max="7429" width="2.625" style="358" customWidth="1"/>
    <col min="7430" max="7430" width="11.5" style="358" customWidth="1"/>
    <col min="7431" max="7450" width="10.875" style="358" customWidth="1"/>
    <col min="7451" max="7680" width="9" style="358"/>
    <col min="7681" max="7681" width="2.625" style="358" customWidth="1"/>
    <col min="7682" max="7682" width="2.125" style="358" customWidth="1"/>
    <col min="7683" max="7683" width="6.25" style="358" customWidth="1"/>
    <col min="7684" max="7684" width="2.5" style="358" customWidth="1"/>
    <col min="7685" max="7685" width="2.625" style="358" customWidth="1"/>
    <col min="7686" max="7686" width="11.5" style="358" customWidth="1"/>
    <col min="7687" max="7706" width="10.875" style="358" customWidth="1"/>
    <col min="7707" max="7936" width="9" style="358"/>
    <col min="7937" max="7937" width="2.625" style="358" customWidth="1"/>
    <col min="7938" max="7938" width="2.125" style="358" customWidth="1"/>
    <col min="7939" max="7939" width="6.25" style="358" customWidth="1"/>
    <col min="7940" max="7940" width="2.5" style="358" customWidth="1"/>
    <col min="7941" max="7941" width="2.625" style="358" customWidth="1"/>
    <col min="7942" max="7942" width="11.5" style="358" customWidth="1"/>
    <col min="7943" max="7962" width="10.875" style="358" customWidth="1"/>
    <col min="7963" max="8192" width="9" style="358"/>
    <col min="8193" max="8193" width="2.625" style="358" customWidth="1"/>
    <col min="8194" max="8194" width="2.125" style="358" customWidth="1"/>
    <col min="8195" max="8195" width="6.25" style="358" customWidth="1"/>
    <col min="8196" max="8196" width="2.5" style="358" customWidth="1"/>
    <col min="8197" max="8197" width="2.625" style="358" customWidth="1"/>
    <col min="8198" max="8198" width="11.5" style="358" customWidth="1"/>
    <col min="8199" max="8218" width="10.875" style="358" customWidth="1"/>
    <col min="8219" max="8448" width="9" style="358"/>
    <col min="8449" max="8449" width="2.625" style="358" customWidth="1"/>
    <col min="8450" max="8450" width="2.125" style="358" customWidth="1"/>
    <col min="8451" max="8451" width="6.25" style="358" customWidth="1"/>
    <col min="8452" max="8452" width="2.5" style="358" customWidth="1"/>
    <col min="8453" max="8453" width="2.625" style="358" customWidth="1"/>
    <col min="8454" max="8454" width="11.5" style="358" customWidth="1"/>
    <col min="8455" max="8474" width="10.875" style="358" customWidth="1"/>
    <col min="8475" max="8704" width="9" style="358"/>
    <col min="8705" max="8705" width="2.625" style="358" customWidth="1"/>
    <col min="8706" max="8706" width="2.125" style="358" customWidth="1"/>
    <col min="8707" max="8707" width="6.25" style="358" customWidth="1"/>
    <col min="8708" max="8708" width="2.5" style="358" customWidth="1"/>
    <col min="8709" max="8709" width="2.625" style="358" customWidth="1"/>
    <col min="8710" max="8710" width="11.5" style="358" customWidth="1"/>
    <col min="8711" max="8730" width="10.875" style="358" customWidth="1"/>
    <col min="8731" max="8960" width="9" style="358"/>
    <col min="8961" max="8961" width="2.625" style="358" customWidth="1"/>
    <col min="8962" max="8962" width="2.125" style="358" customWidth="1"/>
    <col min="8963" max="8963" width="6.25" style="358" customWidth="1"/>
    <col min="8964" max="8964" width="2.5" style="358" customWidth="1"/>
    <col min="8965" max="8965" width="2.625" style="358" customWidth="1"/>
    <col min="8966" max="8966" width="11.5" style="358" customWidth="1"/>
    <col min="8967" max="8986" width="10.875" style="358" customWidth="1"/>
    <col min="8987" max="9216" width="9" style="358"/>
    <col min="9217" max="9217" width="2.625" style="358" customWidth="1"/>
    <col min="9218" max="9218" width="2.125" style="358" customWidth="1"/>
    <col min="9219" max="9219" width="6.25" style="358" customWidth="1"/>
    <col min="9220" max="9220" width="2.5" style="358" customWidth="1"/>
    <col min="9221" max="9221" width="2.625" style="358" customWidth="1"/>
    <col min="9222" max="9222" width="11.5" style="358" customWidth="1"/>
    <col min="9223" max="9242" width="10.875" style="358" customWidth="1"/>
    <col min="9243" max="9472" width="9" style="358"/>
    <col min="9473" max="9473" width="2.625" style="358" customWidth="1"/>
    <col min="9474" max="9474" width="2.125" style="358" customWidth="1"/>
    <col min="9475" max="9475" width="6.25" style="358" customWidth="1"/>
    <col min="9476" max="9476" width="2.5" style="358" customWidth="1"/>
    <col min="9477" max="9477" width="2.625" style="358" customWidth="1"/>
    <col min="9478" max="9478" width="11.5" style="358" customWidth="1"/>
    <col min="9479" max="9498" width="10.875" style="358" customWidth="1"/>
    <col min="9499" max="9728" width="9" style="358"/>
    <col min="9729" max="9729" width="2.625" style="358" customWidth="1"/>
    <col min="9730" max="9730" width="2.125" style="358" customWidth="1"/>
    <col min="9731" max="9731" width="6.25" style="358" customWidth="1"/>
    <col min="9732" max="9732" width="2.5" style="358" customWidth="1"/>
    <col min="9733" max="9733" width="2.625" style="358" customWidth="1"/>
    <col min="9734" max="9734" width="11.5" style="358" customWidth="1"/>
    <col min="9735" max="9754" width="10.875" style="358" customWidth="1"/>
    <col min="9755" max="9984" width="9" style="358"/>
    <col min="9985" max="9985" width="2.625" style="358" customWidth="1"/>
    <col min="9986" max="9986" width="2.125" style="358" customWidth="1"/>
    <col min="9987" max="9987" width="6.25" style="358" customWidth="1"/>
    <col min="9988" max="9988" width="2.5" style="358" customWidth="1"/>
    <col min="9989" max="9989" width="2.625" style="358" customWidth="1"/>
    <col min="9990" max="9990" width="11.5" style="358" customWidth="1"/>
    <col min="9991" max="10010" width="10.875" style="358" customWidth="1"/>
    <col min="10011" max="10240" width="9" style="358"/>
    <col min="10241" max="10241" width="2.625" style="358" customWidth="1"/>
    <col min="10242" max="10242" width="2.125" style="358" customWidth="1"/>
    <col min="10243" max="10243" width="6.25" style="358" customWidth="1"/>
    <col min="10244" max="10244" width="2.5" style="358" customWidth="1"/>
    <col min="10245" max="10245" width="2.625" style="358" customWidth="1"/>
    <col min="10246" max="10246" width="11.5" style="358" customWidth="1"/>
    <col min="10247" max="10266" width="10.875" style="358" customWidth="1"/>
    <col min="10267" max="10496" width="9" style="358"/>
    <col min="10497" max="10497" width="2.625" style="358" customWidth="1"/>
    <col min="10498" max="10498" width="2.125" style="358" customWidth="1"/>
    <col min="10499" max="10499" width="6.25" style="358" customWidth="1"/>
    <col min="10500" max="10500" width="2.5" style="358" customWidth="1"/>
    <col min="10501" max="10501" width="2.625" style="358" customWidth="1"/>
    <col min="10502" max="10502" width="11.5" style="358" customWidth="1"/>
    <col min="10503" max="10522" width="10.875" style="358" customWidth="1"/>
    <col min="10523" max="10752" width="9" style="358"/>
    <col min="10753" max="10753" width="2.625" style="358" customWidth="1"/>
    <col min="10754" max="10754" width="2.125" style="358" customWidth="1"/>
    <col min="10755" max="10755" width="6.25" style="358" customWidth="1"/>
    <col min="10756" max="10756" width="2.5" style="358" customWidth="1"/>
    <col min="10757" max="10757" width="2.625" style="358" customWidth="1"/>
    <col min="10758" max="10758" width="11.5" style="358" customWidth="1"/>
    <col min="10759" max="10778" width="10.875" style="358" customWidth="1"/>
    <col min="10779" max="11008" width="9" style="358"/>
    <col min="11009" max="11009" width="2.625" style="358" customWidth="1"/>
    <col min="11010" max="11010" width="2.125" style="358" customWidth="1"/>
    <col min="11011" max="11011" width="6.25" style="358" customWidth="1"/>
    <col min="11012" max="11012" width="2.5" style="358" customWidth="1"/>
    <col min="11013" max="11013" width="2.625" style="358" customWidth="1"/>
    <col min="11014" max="11014" width="11.5" style="358" customWidth="1"/>
    <col min="11015" max="11034" width="10.875" style="358" customWidth="1"/>
    <col min="11035" max="11264" width="9" style="358"/>
    <col min="11265" max="11265" width="2.625" style="358" customWidth="1"/>
    <col min="11266" max="11266" width="2.125" style="358" customWidth="1"/>
    <col min="11267" max="11267" width="6.25" style="358" customWidth="1"/>
    <col min="11268" max="11268" width="2.5" style="358" customWidth="1"/>
    <col min="11269" max="11269" width="2.625" style="358" customWidth="1"/>
    <col min="11270" max="11270" width="11.5" style="358" customWidth="1"/>
    <col min="11271" max="11290" width="10.875" style="358" customWidth="1"/>
    <col min="11291" max="11520" width="9" style="358"/>
    <col min="11521" max="11521" width="2.625" style="358" customWidth="1"/>
    <col min="11522" max="11522" width="2.125" style="358" customWidth="1"/>
    <col min="11523" max="11523" width="6.25" style="358" customWidth="1"/>
    <col min="11524" max="11524" width="2.5" style="358" customWidth="1"/>
    <col min="11525" max="11525" width="2.625" style="358" customWidth="1"/>
    <col min="11526" max="11526" width="11.5" style="358" customWidth="1"/>
    <col min="11527" max="11546" width="10.875" style="358" customWidth="1"/>
    <col min="11547" max="11776" width="9" style="358"/>
    <col min="11777" max="11777" width="2.625" style="358" customWidth="1"/>
    <col min="11778" max="11778" width="2.125" style="358" customWidth="1"/>
    <col min="11779" max="11779" width="6.25" style="358" customWidth="1"/>
    <col min="11780" max="11780" width="2.5" style="358" customWidth="1"/>
    <col min="11781" max="11781" width="2.625" style="358" customWidth="1"/>
    <col min="11782" max="11782" width="11.5" style="358" customWidth="1"/>
    <col min="11783" max="11802" width="10.875" style="358" customWidth="1"/>
    <col min="11803" max="12032" width="9" style="358"/>
    <col min="12033" max="12033" width="2.625" style="358" customWidth="1"/>
    <col min="12034" max="12034" width="2.125" style="358" customWidth="1"/>
    <col min="12035" max="12035" width="6.25" style="358" customWidth="1"/>
    <col min="12036" max="12036" width="2.5" style="358" customWidth="1"/>
    <col min="12037" max="12037" width="2.625" style="358" customWidth="1"/>
    <col min="12038" max="12038" width="11.5" style="358" customWidth="1"/>
    <col min="12039" max="12058" width="10.875" style="358" customWidth="1"/>
    <col min="12059" max="12288" width="9" style="358"/>
    <col min="12289" max="12289" width="2.625" style="358" customWidth="1"/>
    <col min="12290" max="12290" width="2.125" style="358" customWidth="1"/>
    <col min="12291" max="12291" width="6.25" style="358" customWidth="1"/>
    <col min="12292" max="12292" width="2.5" style="358" customWidth="1"/>
    <col min="12293" max="12293" width="2.625" style="358" customWidth="1"/>
    <col min="12294" max="12294" width="11.5" style="358" customWidth="1"/>
    <col min="12295" max="12314" width="10.875" style="358" customWidth="1"/>
    <col min="12315" max="12544" width="9" style="358"/>
    <col min="12545" max="12545" width="2.625" style="358" customWidth="1"/>
    <col min="12546" max="12546" width="2.125" style="358" customWidth="1"/>
    <col min="12547" max="12547" width="6.25" style="358" customWidth="1"/>
    <col min="12548" max="12548" width="2.5" style="358" customWidth="1"/>
    <col min="12549" max="12549" width="2.625" style="358" customWidth="1"/>
    <col min="12550" max="12550" width="11.5" style="358" customWidth="1"/>
    <col min="12551" max="12570" width="10.875" style="358" customWidth="1"/>
    <col min="12571" max="12800" width="9" style="358"/>
    <col min="12801" max="12801" width="2.625" style="358" customWidth="1"/>
    <col min="12802" max="12802" width="2.125" style="358" customWidth="1"/>
    <col min="12803" max="12803" width="6.25" style="358" customWidth="1"/>
    <col min="12804" max="12804" width="2.5" style="358" customWidth="1"/>
    <col min="12805" max="12805" width="2.625" style="358" customWidth="1"/>
    <col min="12806" max="12806" width="11.5" style="358" customWidth="1"/>
    <col min="12807" max="12826" width="10.875" style="358" customWidth="1"/>
    <col min="12827" max="13056" width="9" style="358"/>
    <col min="13057" max="13057" width="2.625" style="358" customWidth="1"/>
    <col min="13058" max="13058" width="2.125" style="358" customWidth="1"/>
    <col min="13059" max="13059" width="6.25" style="358" customWidth="1"/>
    <col min="13060" max="13060" width="2.5" style="358" customWidth="1"/>
    <col min="13061" max="13061" width="2.625" style="358" customWidth="1"/>
    <col min="13062" max="13062" width="11.5" style="358" customWidth="1"/>
    <col min="13063" max="13082" width="10.875" style="358" customWidth="1"/>
    <col min="13083" max="13312" width="9" style="358"/>
    <col min="13313" max="13313" width="2.625" style="358" customWidth="1"/>
    <col min="13314" max="13314" width="2.125" style="358" customWidth="1"/>
    <col min="13315" max="13315" width="6.25" style="358" customWidth="1"/>
    <col min="13316" max="13316" width="2.5" style="358" customWidth="1"/>
    <col min="13317" max="13317" width="2.625" style="358" customWidth="1"/>
    <col min="13318" max="13318" width="11.5" style="358" customWidth="1"/>
    <col min="13319" max="13338" width="10.875" style="358" customWidth="1"/>
    <col min="13339" max="13568" width="9" style="358"/>
    <col min="13569" max="13569" width="2.625" style="358" customWidth="1"/>
    <col min="13570" max="13570" width="2.125" style="358" customWidth="1"/>
    <col min="13571" max="13571" width="6.25" style="358" customWidth="1"/>
    <col min="13572" max="13572" width="2.5" style="358" customWidth="1"/>
    <col min="13573" max="13573" width="2.625" style="358" customWidth="1"/>
    <col min="13574" max="13574" width="11.5" style="358" customWidth="1"/>
    <col min="13575" max="13594" width="10.875" style="358" customWidth="1"/>
    <col min="13595" max="13824" width="9" style="358"/>
    <col min="13825" max="13825" width="2.625" style="358" customWidth="1"/>
    <col min="13826" max="13826" width="2.125" style="358" customWidth="1"/>
    <col min="13827" max="13827" width="6.25" style="358" customWidth="1"/>
    <col min="13828" max="13828" width="2.5" style="358" customWidth="1"/>
    <col min="13829" max="13829" width="2.625" style="358" customWidth="1"/>
    <col min="13830" max="13830" width="11.5" style="358" customWidth="1"/>
    <col min="13831" max="13850" width="10.875" style="358" customWidth="1"/>
    <col min="13851" max="14080" width="9" style="358"/>
    <col min="14081" max="14081" width="2.625" style="358" customWidth="1"/>
    <col min="14082" max="14082" width="2.125" style="358" customWidth="1"/>
    <col min="14083" max="14083" width="6.25" style="358" customWidth="1"/>
    <col min="14084" max="14084" width="2.5" style="358" customWidth="1"/>
    <col min="14085" max="14085" width="2.625" style="358" customWidth="1"/>
    <col min="14086" max="14086" width="11.5" style="358" customWidth="1"/>
    <col min="14087" max="14106" width="10.875" style="358" customWidth="1"/>
    <col min="14107" max="14336" width="9" style="358"/>
    <col min="14337" max="14337" width="2.625" style="358" customWidth="1"/>
    <col min="14338" max="14338" width="2.125" style="358" customWidth="1"/>
    <col min="14339" max="14339" width="6.25" style="358" customWidth="1"/>
    <col min="14340" max="14340" width="2.5" style="358" customWidth="1"/>
    <col min="14341" max="14341" width="2.625" style="358" customWidth="1"/>
    <col min="14342" max="14342" width="11.5" style="358" customWidth="1"/>
    <col min="14343" max="14362" width="10.875" style="358" customWidth="1"/>
    <col min="14363" max="14592" width="9" style="358"/>
    <col min="14593" max="14593" width="2.625" style="358" customWidth="1"/>
    <col min="14594" max="14594" width="2.125" style="358" customWidth="1"/>
    <col min="14595" max="14595" width="6.25" style="358" customWidth="1"/>
    <col min="14596" max="14596" width="2.5" style="358" customWidth="1"/>
    <col min="14597" max="14597" width="2.625" style="358" customWidth="1"/>
    <col min="14598" max="14598" width="11.5" style="358" customWidth="1"/>
    <col min="14599" max="14618" width="10.875" style="358" customWidth="1"/>
    <col min="14619" max="14848" width="9" style="358"/>
    <col min="14849" max="14849" width="2.625" style="358" customWidth="1"/>
    <col min="14850" max="14850" width="2.125" style="358" customWidth="1"/>
    <col min="14851" max="14851" width="6.25" style="358" customWidth="1"/>
    <col min="14852" max="14852" width="2.5" style="358" customWidth="1"/>
    <col min="14853" max="14853" width="2.625" style="358" customWidth="1"/>
    <col min="14854" max="14854" width="11.5" style="358" customWidth="1"/>
    <col min="14855" max="14874" width="10.875" style="358" customWidth="1"/>
    <col min="14875" max="15104" width="9" style="358"/>
    <col min="15105" max="15105" width="2.625" style="358" customWidth="1"/>
    <col min="15106" max="15106" width="2.125" style="358" customWidth="1"/>
    <col min="15107" max="15107" width="6.25" style="358" customWidth="1"/>
    <col min="15108" max="15108" width="2.5" style="358" customWidth="1"/>
    <col min="15109" max="15109" width="2.625" style="358" customWidth="1"/>
    <col min="15110" max="15110" width="11.5" style="358" customWidth="1"/>
    <col min="15111" max="15130" width="10.875" style="358" customWidth="1"/>
    <col min="15131" max="15360" width="9" style="358"/>
    <col min="15361" max="15361" width="2.625" style="358" customWidth="1"/>
    <col min="15362" max="15362" width="2.125" style="358" customWidth="1"/>
    <col min="15363" max="15363" width="6.25" style="358" customWidth="1"/>
    <col min="15364" max="15364" width="2.5" style="358" customWidth="1"/>
    <col min="15365" max="15365" width="2.625" style="358" customWidth="1"/>
    <col min="15366" max="15366" width="11.5" style="358" customWidth="1"/>
    <col min="15367" max="15386" width="10.875" style="358" customWidth="1"/>
    <col min="15387" max="15616" width="9" style="358"/>
    <col min="15617" max="15617" width="2.625" style="358" customWidth="1"/>
    <col min="15618" max="15618" width="2.125" style="358" customWidth="1"/>
    <col min="15619" max="15619" width="6.25" style="358" customWidth="1"/>
    <col min="15620" max="15620" width="2.5" style="358" customWidth="1"/>
    <col min="15621" max="15621" width="2.625" style="358" customWidth="1"/>
    <col min="15622" max="15622" width="11.5" style="358" customWidth="1"/>
    <col min="15623" max="15642" width="10.875" style="358" customWidth="1"/>
    <col min="15643" max="15872" width="9" style="358"/>
    <col min="15873" max="15873" width="2.625" style="358" customWidth="1"/>
    <col min="15874" max="15874" width="2.125" style="358" customWidth="1"/>
    <col min="15875" max="15875" width="6.25" style="358" customWidth="1"/>
    <col min="15876" max="15876" width="2.5" style="358" customWidth="1"/>
    <col min="15877" max="15877" width="2.625" style="358" customWidth="1"/>
    <col min="15878" max="15878" width="11.5" style="358" customWidth="1"/>
    <col min="15879" max="15898" width="10.875" style="358" customWidth="1"/>
    <col min="15899" max="16128" width="9" style="358"/>
    <col min="16129" max="16129" width="2.625" style="358" customWidth="1"/>
    <col min="16130" max="16130" width="2.125" style="358" customWidth="1"/>
    <col min="16131" max="16131" width="6.25" style="358" customWidth="1"/>
    <col min="16132" max="16132" width="2.5" style="358" customWidth="1"/>
    <col min="16133" max="16133" width="2.625" style="358" customWidth="1"/>
    <col min="16134" max="16134" width="11.5" style="358" customWidth="1"/>
    <col min="16135" max="16154" width="10.875" style="358" customWidth="1"/>
    <col min="16155" max="16384" width="9" style="358"/>
  </cols>
  <sheetData>
    <row r="1" spans="1:19" s="348" customFormat="1" ht="15" customHeight="1">
      <c r="A1" s="344"/>
      <c r="B1" s="345" t="s">
        <v>3915</v>
      </c>
      <c r="C1" s="345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7" t="s">
        <v>45</v>
      </c>
    </row>
    <row r="2" spans="1:19" s="348" customFormat="1" ht="6" customHeight="1">
      <c r="A2" s="349"/>
      <c r="B2" s="350"/>
      <c r="C2" s="350"/>
      <c r="D2" s="350"/>
      <c r="E2" s="350"/>
      <c r="F2" s="346"/>
      <c r="G2" s="350"/>
      <c r="H2" s="350"/>
      <c r="I2" s="350"/>
      <c r="J2" s="350"/>
      <c r="K2" s="350"/>
      <c r="L2" s="350"/>
      <c r="M2" s="350"/>
      <c r="N2" s="350"/>
      <c r="O2" s="350"/>
      <c r="P2" s="351"/>
    </row>
    <row r="3" spans="1:19" ht="15" customHeight="1">
      <c r="A3" s="352" t="s">
        <v>3916</v>
      </c>
      <c r="B3" s="352"/>
      <c r="C3" s="352"/>
      <c r="D3" s="352"/>
      <c r="E3" s="353"/>
      <c r="F3" s="354" t="s">
        <v>3917</v>
      </c>
      <c r="G3" s="355" t="s">
        <v>29</v>
      </c>
      <c r="H3" s="356"/>
      <c r="I3" s="356"/>
      <c r="J3" s="356"/>
      <c r="K3" s="357"/>
      <c r="L3" s="355" t="s">
        <v>30</v>
      </c>
      <c r="M3" s="356"/>
      <c r="N3" s="356"/>
      <c r="O3" s="356"/>
      <c r="P3" s="356"/>
    </row>
    <row r="4" spans="1:19" ht="15" customHeight="1">
      <c r="A4" s="359"/>
      <c r="B4" s="359"/>
      <c r="C4" s="359"/>
      <c r="D4" s="359"/>
      <c r="E4" s="360"/>
      <c r="F4" s="361"/>
      <c r="G4" s="362" t="s">
        <v>3917</v>
      </c>
      <c r="H4" s="362" t="s">
        <v>3918</v>
      </c>
      <c r="I4" s="362" t="s">
        <v>3919</v>
      </c>
      <c r="J4" s="363" t="s">
        <v>3920</v>
      </c>
      <c r="K4" s="363" t="s">
        <v>3921</v>
      </c>
      <c r="L4" s="362" t="s">
        <v>3917</v>
      </c>
      <c r="M4" s="364" t="s">
        <v>3918</v>
      </c>
      <c r="N4" s="362" t="s">
        <v>3919</v>
      </c>
      <c r="O4" s="363" t="s">
        <v>3920</v>
      </c>
      <c r="P4" s="365" t="s">
        <v>3921</v>
      </c>
    </row>
    <row r="5" spans="1:19">
      <c r="A5" s="366"/>
      <c r="B5" s="367" t="s">
        <v>3922</v>
      </c>
      <c r="C5" s="367"/>
      <c r="D5" s="367"/>
      <c r="E5" s="368"/>
      <c r="F5" s="369">
        <v>287039</v>
      </c>
      <c r="G5" s="370">
        <f>SUM(G6:G23)</f>
        <v>139928</v>
      </c>
      <c r="H5" s="371">
        <f t="shared" ref="H5:P5" si="0">SUM(H6:H23)</f>
        <v>43121</v>
      </c>
      <c r="I5" s="371">
        <f t="shared" si="0"/>
        <v>80795</v>
      </c>
      <c r="J5" s="371">
        <f t="shared" si="0"/>
        <v>5307</v>
      </c>
      <c r="K5" s="371">
        <f t="shared" si="0"/>
        <v>6697</v>
      </c>
      <c r="L5" s="371">
        <f t="shared" si="0"/>
        <v>147111</v>
      </c>
      <c r="M5" s="371">
        <f t="shared" si="0"/>
        <v>28623</v>
      </c>
      <c r="N5" s="371">
        <f t="shared" si="0"/>
        <v>80108</v>
      </c>
      <c r="O5" s="371">
        <f t="shared" si="0"/>
        <v>24288</v>
      </c>
      <c r="P5" s="371">
        <f t="shared" si="0"/>
        <v>10830</v>
      </c>
      <c r="Q5" s="345"/>
      <c r="R5" s="345"/>
      <c r="S5" s="345"/>
    </row>
    <row r="6" spans="1:19" ht="13.15" customHeight="1">
      <c r="A6" s="372"/>
      <c r="B6" s="373"/>
      <c r="C6" s="374" t="s">
        <v>3923</v>
      </c>
      <c r="D6" s="375" t="s">
        <v>3924</v>
      </c>
      <c r="E6" s="376"/>
      <c r="F6" s="377">
        <v>14427</v>
      </c>
      <c r="G6" s="378">
        <v>7434</v>
      </c>
      <c r="H6" s="379">
        <v>7401</v>
      </c>
      <c r="I6" s="379">
        <v>11</v>
      </c>
      <c r="J6" s="380" t="s">
        <v>3897</v>
      </c>
      <c r="K6" s="379">
        <v>4</v>
      </c>
      <c r="L6" s="379">
        <v>6993</v>
      </c>
      <c r="M6" s="379">
        <v>6949</v>
      </c>
      <c r="N6" s="379">
        <v>33</v>
      </c>
      <c r="O6" s="380" t="s">
        <v>3897</v>
      </c>
      <c r="P6" s="380" t="s">
        <v>3897</v>
      </c>
      <c r="Q6" s="345"/>
      <c r="R6" s="345"/>
      <c r="S6" s="345"/>
    </row>
    <row r="7" spans="1:19" ht="13.15" customHeight="1">
      <c r="A7" s="372"/>
      <c r="B7" s="373"/>
      <c r="C7" s="374" t="s">
        <v>3925</v>
      </c>
      <c r="D7" s="373"/>
      <c r="E7" s="381"/>
      <c r="F7" s="377">
        <v>12067</v>
      </c>
      <c r="G7" s="378">
        <v>6378</v>
      </c>
      <c r="H7" s="379">
        <v>5661</v>
      </c>
      <c r="I7" s="379">
        <v>427</v>
      </c>
      <c r="J7" s="380" t="s">
        <v>3897</v>
      </c>
      <c r="K7" s="379">
        <v>20</v>
      </c>
      <c r="L7" s="379">
        <v>5689</v>
      </c>
      <c r="M7" s="379">
        <v>4832</v>
      </c>
      <c r="N7" s="379">
        <v>620</v>
      </c>
      <c r="O7" s="380" t="s">
        <v>3897</v>
      </c>
      <c r="P7" s="379">
        <v>63</v>
      </c>
      <c r="Q7" s="345"/>
      <c r="R7" s="345"/>
      <c r="S7" s="345"/>
    </row>
    <row r="8" spans="1:19" ht="13.15" customHeight="1">
      <c r="A8" s="372"/>
      <c r="B8" s="373"/>
      <c r="C8" s="374" t="s">
        <v>3926</v>
      </c>
      <c r="D8" s="373"/>
      <c r="E8" s="381"/>
      <c r="F8" s="377">
        <v>14400</v>
      </c>
      <c r="G8" s="378">
        <v>7664</v>
      </c>
      <c r="H8" s="379">
        <v>5156</v>
      </c>
      <c r="I8" s="379">
        <v>1962</v>
      </c>
      <c r="J8" s="379">
        <v>3</v>
      </c>
      <c r="K8" s="379">
        <v>95</v>
      </c>
      <c r="L8" s="379">
        <v>6736</v>
      </c>
      <c r="M8" s="379">
        <v>3600</v>
      </c>
      <c r="N8" s="379">
        <v>2672</v>
      </c>
      <c r="O8" s="379">
        <v>4</v>
      </c>
      <c r="P8" s="379">
        <v>270</v>
      </c>
      <c r="Q8" s="345"/>
      <c r="R8" s="345"/>
      <c r="S8" s="345"/>
    </row>
    <row r="9" spans="1:19" ht="13.15" customHeight="1">
      <c r="A9" s="372"/>
      <c r="B9" s="373"/>
      <c r="C9" s="374" t="s">
        <v>3927</v>
      </c>
      <c r="D9" s="373"/>
      <c r="E9" s="381"/>
      <c r="F9" s="377">
        <v>15843</v>
      </c>
      <c r="G9" s="378">
        <v>8320</v>
      </c>
      <c r="H9" s="379">
        <v>4039</v>
      </c>
      <c r="I9" s="379">
        <v>3721</v>
      </c>
      <c r="J9" s="379">
        <v>1</v>
      </c>
      <c r="K9" s="379">
        <v>195</v>
      </c>
      <c r="L9" s="379">
        <v>7523</v>
      </c>
      <c r="M9" s="379">
        <v>2318</v>
      </c>
      <c r="N9" s="379">
        <v>4529</v>
      </c>
      <c r="O9" s="379">
        <v>14</v>
      </c>
      <c r="P9" s="379">
        <v>473</v>
      </c>
      <c r="Q9" s="345"/>
      <c r="R9" s="345"/>
      <c r="S9" s="345"/>
    </row>
    <row r="10" spans="1:19" ht="13.15" customHeight="1">
      <c r="A10" s="372"/>
      <c r="B10" s="373"/>
      <c r="C10" s="374" t="s">
        <v>3928</v>
      </c>
      <c r="D10" s="373"/>
      <c r="E10" s="381"/>
      <c r="F10" s="377">
        <v>17865</v>
      </c>
      <c r="G10" s="378">
        <v>9202</v>
      </c>
      <c r="H10" s="379">
        <v>3321</v>
      </c>
      <c r="I10" s="379">
        <v>5203</v>
      </c>
      <c r="J10" s="379">
        <v>15</v>
      </c>
      <c r="K10" s="379">
        <v>351</v>
      </c>
      <c r="L10" s="379">
        <v>8663</v>
      </c>
      <c r="M10" s="379">
        <v>1915</v>
      </c>
      <c r="N10" s="379">
        <v>5830</v>
      </c>
      <c r="O10" s="379">
        <v>25</v>
      </c>
      <c r="P10" s="379">
        <v>704</v>
      </c>
      <c r="Q10" s="345"/>
      <c r="R10" s="345"/>
      <c r="S10" s="345"/>
    </row>
    <row r="11" spans="1:19" ht="13.15" customHeight="1">
      <c r="A11" s="372"/>
      <c r="B11" s="373"/>
      <c r="C11" s="374" t="s">
        <v>3929</v>
      </c>
      <c r="D11" s="373"/>
      <c r="E11" s="381"/>
      <c r="F11" s="377">
        <v>20773</v>
      </c>
      <c r="G11" s="378">
        <v>10884</v>
      </c>
      <c r="H11" s="379">
        <v>3336</v>
      </c>
      <c r="I11" s="379">
        <v>6659</v>
      </c>
      <c r="J11" s="379">
        <v>18</v>
      </c>
      <c r="K11" s="379">
        <v>535</v>
      </c>
      <c r="L11" s="379">
        <v>9889</v>
      </c>
      <c r="M11" s="379">
        <v>1712</v>
      </c>
      <c r="N11" s="379">
        <v>6931</v>
      </c>
      <c r="O11" s="379">
        <v>59</v>
      </c>
      <c r="P11" s="379">
        <v>976</v>
      </c>
      <c r="Q11" s="345"/>
      <c r="R11" s="345"/>
      <c r="S11" s="345"/>
    </row>
    <row r="12" spans="1:19" ht="13.15" customHeight="1">
      <c r="A12" s="372"/>
      <c r="B12" s="373"/>
      <c r="C12" s="374" t="s">
        <v>3930</v>
      </c>
      <c r="D12" s="373"/>
      <c r="E12" s="381"/>
      <c r="F12" s="377">
        <v>23376</v>
      </c>
      <c r="G12" s="378">
        <v>12149</v>
      </c>
      <c r="H12" s="379">
        <v>3416</v>
      </c>
      <c r="I12" s="379">
        <v>7442</v>
      </c>
      <c r="J12" s="379">
        <v>47</v>
      </c>
      <c r="K12" s="379">
        <v>824</v>
      </c>
      <c r="L12" s="379">
        <v>11227</v>
      </c>
      <c r="M12" s="379">
        <v>1738</v>
      </c>
      <c r="N12" s="379">
        <v>7776</v>
      </c>
      <c r="O12" s="379">
        <v>164</v>
      </c>
      <c r="P12" s="379">
        <v>1314</v>
      </c>
      <c r="Q12" s="345"/>
      <c r="R12" s="345"/>
      <c r="S12" s="345"/>
    </row>
    <row r="13" spans="1:19" ht="13.15" customHeight="1">
      <c r="A13" s="372"/>
      <c r="B13" s="373"/>
      <c r="C13" s="374" t="s">
        <v>3931</v>
      </c>
      <c r="D13" s="373"/>
      <c r="E13" s="381"/>
      <c r="F13" s="377">
        <v>21402</v>
      </c>
      <c r="G13" s="378">
        <v>11074</v>
      </c>
      <c r="H13" s="379">
        <v>2849</v>
      </c>
      <c r="I13" s="379">
        <v>6985</v>
      </c>
      <c r="J13" s="379">
        <v>72</v>
      </c>
      <c r="K13" s="379">
        <v>809</v>
      </c>
      <c r="L13" s="379">
        <v>10328</v>
      </c>
      <c r="M13" s="379">
        <v>1355</v>
      </c>
      <c r="N13" s="379">
        <v>7342</v>
      </c>
      <c r="O13" s="379">
        <v>219</v>
      </c>
      <c r="P13" s="379">
        <v>1211</v>
      </c>
      <c r="Q13" s="345"/>
      <c r="R13" s="345"/>
      <c r="S13" s="345"/>
    </row>
    <row r="14" spans="1:19" ht="13.15" customHeight="1">
      <c r="A14" s="372"/>
      <c r="B14" s="373"/>
      <c r="C14" s="374" t="s">
        <v>3932</v>
      </c>
      <c r="D14" s="373"/>
      <c r="E14" s="381"/>
      <c r="F14" s="377">
        <v>21832</v>
      </c>
      <c r="G14" s="378">
        <v>10999</v>
      </c>
      <c r="H14" s="379">
        <v>2348</v>
      </c>
      <c r="I14" s="379">
        <v>7348</v>
      </c>
      <c r="J14" s="379">
        <v>134</v>
      </c>
      <c r="K14" s="379">
        <v>821</v>
      </c>
      <c r="L14" s="379">
        <v>10833</v>
      </c>
      <c r="M14" s="379">
        <v>1018</v>
      </c>
      <c r="N14" s="379">
        <v>7945</v>
      </c>
      <c r="O14" s="379">
        <v>476</v>
      </c>
      <c r="P14" s="379">
        <v>1211</v>
      </c>
      <c r="Q14" s="345"/>
      <c r="R14" s="345"/>
      <c r="S14" s="345"/>
    </row>
    <row r="15" spans="1:19" ht="13.15" customHeight="1">
      <c r="A15" s="372"/>
      <c r="B15" s="373"/>
      <c r="C15" s="374" t="s">
        <v>3933</v>
      </c>
      <c r="D15" s="375"/>
      <c r="E15" s="376"/>
      <c r="F15" s="377">
        <v>22735</v>
      </c>
      <c r="G15" s="378">
        <v>11427</v>
      </c>
      <c r="H15" s="379">
        <v>2034</v>
      </c>
      <c r="I15" s="379">
        <v>7976</v>
      </c>
      <c r="J15" s="379">
        <v>242</v>
      </c>
      <c r="K15" s="379">
        <v>868</v>
      </c>
      <c r="L15" s="379">
        <v>11308</v>
      </c>
      <c r="M15" s="379">
        <v>851</v>
      </c>
      <c r="N15" s="379">
        <v>8296</v>
      </c>
      <c r="O15" s="379">
        <v>875</v>
      </c>
      <c r="P15" s="379">
        <v>1125</v>
      </c>
      <c r="Q15" s="345"/>
      <c r="R15" s="345"/>
      <c r="S15" s="345"/>
    </row>
    <row r="16" spans="1:19" ht="13.15" customHeight="1">
      <c r="A16" s="372"/>
      <c r="B16" s="373"/>
      <c r="C16" s="374" t="s">
        <v>3934</v>
      </c>
      <c r="D16" s="373"/>
      <c r="E16" s="381"/>
      <c r="F16" s="377">
        <v>25970</v>
      </c>
      <c r="G16" s="378">
        <v>12867</v>
      </c>
      <c r="H16" s="379">
        <v>1847</v>
      </c>
      <c r="I16" s="379">
        <v>9325</v>
      </c>
      <c r="J16" s="379">
        <v>547</v>
      </c>
      <c r="K16" s="379">
        <v>870</v>
      </c>
      <c r="L16" s="379">
        <v>13103</v>
      </c>
      <c r="M16" s="379">
        <v>698</v>
      </c>
      <c r="N16" s="379">
        <v>9235</v>
      </c>
      <c r="O16" s="379">
        <v>1801</v>
      </c>
      <c r="P16" s="379">
        <v>1190</v>
      </c>
      <c r="Q16" s="345"/>
      <c r="R16" s="345"/>
      <c r="S16" s="345"/>
    </row>
    <row r="17" spans="1:19" ht="13.15" customHeight="1">
      <c r="A17" s="372"/>
      <c r="B17" s="373"/>
      <c r="C17" s="374" t="s">
        <v>3935</v>
      </c>
      <c r="D17" s="373"/>
      <c r="E17" s="381"/>
      <c r="F17" s="377">
        <v>24795</v>
      </c>
      <c r="G17" s="378">
        <v>11884</v>
      </c>
      <c r="H17" s="379">
        <v>1058</v>
      </c>
      <c r="I17" s="379">
        <v>9207</v>
      </c>
      <c r="J17" s="379">
        <v>721</v>
      </c>
      <c r="K17" s="379">
        <v>700</v>
      </c>
      <c r="L17" s="379">
        <v>12911</v>
      </c>
      <c r="M17" s="379">
        <v>615</v>
      </c>
      <c r="N17" s="379">
        <v>8308</v>
      </c>
      <c r="O17" s="379">
        <v>2757</v>
      </c>
      <c r="P17" s="379">
        <v>1008</v>
      </c>
      <c r="Q17" s="345"/>
      <c r="R17" s="345"/>
      <c r="S17" s="345"/>
    </row>
    <row r="18" spans="1:19" ht="13.15" customHeight="1">
      <c r="A18" s="372"/>
      <c r="B18" s="373"/>
      <c r="C18" s="374" t="s">
        <v>3936</v>
      </c>
      <c r="D18" s="373"/>
      <c r="E18" s="381"/>
      <c r="F18" s="377">
        <v>18872</v>
      </c>
      <c r="G18" s="378">
        <v>8506</v>
      </c>
      <c r="H18" s="379">
        <v>408</v>
      </c>
      <c r="I18" s="379">
        <v>6673</v>
      </c>
      <c r="J18" s="379">
        <v>888</v>
      </c>
      <c r="K18" s="379">
        <v>379</v>
      </c>
      <c r="L18" s="379">
        <v>10366</v>
      </c>
      <c r="M18" s="379">
        <v>421</v>
      </c>
      <c r="N18" s="379">
        <v>5414</v>
      </c>
      <c r="O18" s="379">
        <v>3679</v>
      </c>
      <c r="P18" s="379">
        <v>589</v>
      </c>
      <c r="Q18" s="345"/>
      <c r="R18" s="345"/>
      <c r="S18" s="345"/>
    </row>
    <row r="19" spans="1:19" ht="13.15" customHeight="1">
      <c r="A19" s="372"/>
      <c r="B19" s="373"/>
      <c r="C19" s="374" t="s">
        <v>3937</v>
      </c>
      <c r="D19" s="373"/>
      <c r="E19" s="381"/>
      <c r="F19" s="377">
        <v>14978</v>
      </c>
      <c r="G19" s="378">
        <v>5909</v>
      </c>
      <c r="H19" s="379">
        <v>174</v>
      </c>
      <c r="I19" s="379">
        <v>4534</v>
      </c>
      <c r="J19" s="379">
        <v>946</v>
      </c>
      <c r="K19" s="379">
        <v>160</v>
      </c>
      <c r="L19" s="379">
        <v>9069</v>
      </c>
      <c r="M19" s="379">
        <v>260</v>
      </c>
      <c r="N19" s="379">
        <v>3333</v>
      </c>
      <c r="O19" s="379">
        <v>4780</v>
      </c>
      <c r="P19" s="379">
        <v>377</v>
      </c>
      <c r="Q19" s="345"/>
      <c r="R19" s="345"/>
      <c r="S19" s="345"/>
    </row>
    <row r="20" spans="1:19" ht="13.5" customHeight="1">
      <c r="A20" s="372"/>
      <c r="B20" s="373"/>
      <c r="C20" s="374" t="s">
        <v>3938</v>
      </c>
      <c r="D20" s="373"/>
      <c r="E20" s="381"/>
      <c r="F20" s="377">
        <v>10794</v>
      </c>
      <c r="G20" s="378">
        <v>3568</v>
      </c>
      <c r="H20" s="379">
        <v>58</v>
      </c>
      <c r="I20" s="379">
        <v>2480</v>
      </c>
      <c r="J20" s="379">
        <v>927</v>
      </c>
      <c r="K20" s="379">
        <v>50</v>
      </c>
      <c r="L20" s="379">
        <v>7226</v>
      </c>
      <c r="M20" s="379">
        <v>210</v>
      </c>
      <c r="N20" s="379">
        <v>1444</v>
      </c>
      <c r="O20" s="379">
        <v>5060</v>
      </c>
      <c r="P20" s="379">
        <v>201</v>
      </c>
      <c r="Q20" s="345"/>
      <c r="R20" s="345"/>
      <c r="S20" s="345"/>
    </row>
    <row r="21" spans="1:19" ht="13.5" customHeight="1">
      <c r="A21" s="372"/>
      <c r="B21" s="373"/>
      <c r="C21" s="374" t="s">
        <v>3939</v>
      </c>
      <c r="D21" s="373"/>
      <c r="E21" s="381"/>
      <c r="F21" s="377">
        <v>5345</v>
      </c>
      <c r="G21" s="378">
        <v>1409</v>
      </c>
      <c r="H21" s="379">
        <v>14</v>
      </c>
      <c r="I21" s="379">
        <v>768</v>
      </c>
      <c r="J21" s="379">
        <v>579</v>
      </c>
      <c r="K21" s="379">
        <v>14</v>
      </c>
      <c r="L21" s="379">
        <v>3936</v>
      </c>
      <c r="M21" s="379">
        <v>100</v>
      </c>
      <c r="N21" s="379">
        <v>354</v>
      </c>
      <c r="O21" s="379">
        <v>3227</v>
      </c>
      <c r="P21" s="379">
        <v>90</v>
      </c>
      <c r="Q21" s="345"/>
      <c r="R21" s="345"/>
      <c r="S21" s="345"/>
    </row>
    <row r="22" spans="1:19" ht="13.5" customHeight="1">
      <c r="A22" s="372"/>
      <c r="B22" s="373"/>
      <c r="C22" s="374" t="s">
        <v>3940</v>
      </c>
      <c r="D22" s="373"/>
      <c r="E22" s="381"/>
      <c r="F22" s="377">
        <v>1365</v>
      </c>
      <c r="G22" s="378">
        <v>229</v>
      </c>
      <c r="H22" s="379">
        <v>1</v>
      </c>
      <c r="I22" s="379">
        <v>70</v>
      </c>
      <c r="J22" s="379">
        <v>146</v>
      </c>
      <c r="K22" s="379">
        <v>2</v>
      </c>
      <c r="L22" s="379">
        <v>1136</v>
      </c>
      <c r="M22" s="379">
        <v>28</v>
      </c>
      <c r="N22" s="379">
        <v>42</v>
      </c>
      <c r="O22" s="379">
        <v>991</v>
      </c>
      <c r="P22" s="379">
        <v>24</v>
      </c>
      <c r="Q22" s="345"/>
      <c r="R22" s="345"/>
      <c r="S22" s="345"/>
    </row>
    <row r="23" spans="1:19" ht="13.5" customHeight="1">
      <c r="A23" s="382"/>
      <c r="B23" s="383"/>
      <c r="C23" s="384" t="s">
        <v>3941</v>
      </c>
      <c r="D23" s="384"/>
      <c r="E23" s="385"/>
      <c r="F23" s="377">
        <v>200</v>
      </c>
      <c r="G23" s="378">
        <v>25</v>
      </c>
      <c r="H23" s="380" t="s">
        <v>3897</v>
      </c>
      <c r="I23" s="379">
        <v>4</v>
      </c>
      <c r="J23" s="379">
        <v>21</v>
      </c>
      <c r="K23" s="380" t="s">
        <v>3897</v>
      </c>
      <c r="L23" s="379">
        <v>175</v>
      </c>
      <c r="M23" s="379">
        <v>3</v>
      </c>
      <c r="N23" s="379">
        <v>4</v>
      </c>
      <c r="O23" s="379">
        <v>157</v>
      </c>
      <c r="P23" s="379">
        <v>4</v>
      </c>
      <c r="Q23" s="345"/>
      <c r="R23" s="345"/>
      <c r="S23" s="345"/>
    </row>
    <row r="24" spans="1:19">
      <c r="A24" s="372"/>
      <c r="B24" s="386" t="s">
        <v>3942</v>
      </c>
      <c r="C24" s="386"/>
      <c r="D24" s="372"/>
      <c r="E24" s="381"/>
      <c r="F24" s="377"/>
      <c r="G24" s="387"/>
      <c r="H24" s="388"/>
      <c r="I24" s="388"/>
      <c r="J24" s="389"/>
      <c r="K24" s="389"/>
      <c r="L24" s="390"/>
      <c r="M24" s="388"/>
      <c r="N24" s="388"/>
      <c r="O24" s="389"/>
      <c r="P24" s="389"/>
      <c r="Q24" s="345"/>
      <c r="R24" s="345"/>
      <c r="S24" s="345"/>
    </row>
    <row r="25" spans="1:19">
      <c r="A25" s="372"/>
      <c r="B25" s="391" t="s">
        <v>3943</v>
      </c>
      <c r="C25" s="392"/>
      <c r="D25" s="392"/>
      <c r="E25" s="381"/>
      <c r="F25" s="377">
        <f>SUM(F16:F23)</f>
        <v>102319</v>
      </c>
      <c r="G25" s="393">
        <f>SUM(G16:G23)</f>
        <v>44397</v>
      </c>
      <c r="H25" s="394">
        <f t="shared" ref="H25:P25" si="1">SUM(H16:H23)</f>
        <v>3560</v>
      </c>
      <c r="I25" s="394">
        <f t="shared" si="1"/>
        <v>33061</v>
      </c>
      <c r="J25" s="394">
        <f t="shared" si="1"/>
        <v>4775</v>
      </c>
      <c r="K25" s="394">
        <f t="shared" si="1"/>
        <v>2175</v>
      </c>
      <c r="L25" s="394">
        <f t="shared" si="1"/>
        <v>57922</v>
      </c>
      <c r="M25" s="394">
        <f t="shared" si="1"/>
        <v>2335</v>
      </c>
      <c r="N25" s="394">
        <f t="shared" si="1"/>
        <v>28134</v>
      </c>
      <c r="O25" s="394">
        <f t="shared" si="1"/>
        <v>22452</v>
      </c>
      <c r="P25" s="394">
        <f t="shared" si="1"/>
        <v>3483</v>
      </c>
      <c r="Q25" s="345"/>
      <c r="R25" s="345"/>
      <c r="S25" s="345"/>
    </row>
    <row r="26" spans="1:19">
      <c r="A26" s="372"/>
      <c r="B26" s="373"/>
      <c r="C26" s="391" t="s">
        <v>3944</v>
      </c>
      <c r="D26" s="391"/>
      <c r="E26" s="381"/>
      <c r="F26" s="377">
        <f>SUM(F18:F23)</f>
        <v>51554</v>
      </c>
      <c r="G26" s="393">
        <f>SUM(G18:G23)</f>
        <v>19646</v>
      </c>
      <c r="H26" s="394">
        <f t="shared" ref="H26:P26" si="2">SUM(H18:H23)</f>
        <v>655</v>
      </c>
      <c r="I26" s="394">
        <f t="shared" si="2"/>
        <v>14529</v>
      </c>
      <c r="J26" s="394">
        <f t="shared" si="2"/>
        <v>3507</v>
      </c>
      <c r="K26" s="394">
        <f t="shared" si="2"/>
        <v>605</v>
      </c>
      <c r="L26" s="394">
        <f t="shared" si="2"/>
        <v>31908</v>
      </c>
      <c r="M26" s="394">
        <f t="shared" si="2"/>
        <v>1022</v>
      </c>
      <c r="N26" s="394">
        <f t="shared" si="2"/>
        <v>10591</v>
      </c>
      <c r="O26" s="394">
        <f t="shared" si="2"/>
        <v>17894</v>
      </c>
      <c r="P26" s="394">
        <f t="shared" si="2"/>
        <v>1285</v>
      </c>
      <c r="Q26" s="345"/>
      <c r="R26" s="345"/>
      <c r="S26" s="345"/>
    </row>
    <row r="27" spans="1:19">
      <c r="A27" s="395"/>
      <c r="B27" s="395"/>
      <c r="C27" s="396" t="s">
        <v>3945</v>
      </c>
      <c r="D27" s="396"/>
      <c r="E27" s="397"/>
      <c r="F27" s="398">
        <f>SUM(F20:F23)</f>
        <v>17704</v>
      </c>
      <c r="G27" s="399">
        <f>SUM(G20:G23)</f>
        <v>5231</v>
      </c>
      <c r="H27" s="400">
        <f t="shared" ref="H27:P27" si="3">SUM(H20:H23)</f>
        <v>73</v>
      </c>
      <c r="I27" s="400">
        <f t="shared" si="3"/>
        <v>3322</v>
      </c>
      <c r="J27" s="400">
        <f t="shared" si="3"/>
        <v>1673</v>
      </c>
      <c r="K27" s="400">
        <f t="shared" si="3"/>
        <v>66</v>
      </c>
      <c r="L27" s="400">
        <f t="shared" si="3"/>
        <v>12473</v>
      </c>
      <c r="M27" s="400">
        <f t="shared" si="3"/>
        <v>341</v>
      </c>
      <c r="N27" s="400">
        <f t="shared" si="3"/>
        <v>1844</v>
      </c>
      <c r="O27" s="400">
        <f t="shared" si="3"/>
        <v>9435</v>
      </c>
      <c r="P27" s="400">
        <f t="shared" si="3"/>
        <v>319</v>
      </c>
      <c r="Q27" s="345"/>
      <c r="R27" s="345"/>
      <c r="S27" s="345"/>
    </row>
    <row r="28" spans="1:19">
      <c r="A28" s="401" t="s">
        <v>3946</v>
      </c>
    </row>
    <row r="29" spans="1:19" ht="17.25" customHeight="1"/>
    <row r="30" spans="1:19">
      <c r="B30" s="345" t="s">
        <v>3947</v>
      </c>
      <c r="M30" s="347" t="s">
        <v>3948</v>
      </c>
      <c r="N30" s="347"/>
    </row>
    <row r="31" spans="1:19" ht="6" customHeight="1">
      <c r="A31" s="403"/>
      <c r="B31" s="350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351"/>
      <c r="N31" s="351"/>
    </row>
    <row r="32" spans="1:19">
      <c r="A32" s="405" t="s">
        <v>3949</v>
      </c>
      <c r="B32" s="405"/>
      <c r="C32" s="405"/>
      <c r="D32" s="405"/>
      <c r="E32" s="405"/>
      <c r="F32" s="406"/>
      <c r="G32" s="407" t="s">
        <v>3950</v>
      </c>
      <c r="H32" s="408" t="s">
        <v>3951</v>
      </c>
      <c r="I32" s="408" t="s">
        <v>3951</v>
      </c>
      <c r="J32" s="408" t="s">
        <v>3951</v>
      </c>
      <c r="K32" s="408" t="s">
        <v>3951</v>
      </c>
      <c r="L32" s="408" t="s">
        <v>3951</v>
      </c>
      <c r="M32" s="408" t="s">
        <v>3951</v>
      </c>
      <c r="N32" s="409" t="s">
        <v>3951</v>
      </c>
    </row>
    <row r="33" spans="1:18">
      <c r="A33" s="410"/>
      <c r="B33" s="410"/>
      <c r="C33" s="410"/>
      <c r="D33" s="410"/>
      <c r="E33" s="410"/>
      <c r="F33" s="411"/>
      <c r="G33" s="412"/>
      <c r="H33" s="413" t="s">
        <v>3952</v>
      </c>
      <c r="I33" s="413" t="s">
        <v>3953</v>
      </c>
      <c r="J33" s="413" t="s">
        <v>3954</v>
      </c>
      <c r="K33" s="413" t="s">
        <v>3955</v>
      </c>
      <c r="L33" s="413" t="s">
        <v>3956</v>
      </c>
      <c r="M33" s="413" t="s">
        <v>3957</v>
      </c>
      <c r="N33" s="414" t="s">
        <v>3958</v>
      </c>
    </row>
    <row r="34" spans="1:18">
      <c r="B34" s="415" t="s">
        <v>3959</v>
      </c>
      <c r="C34" s="415"/>
      <c r="D34" s="415"/>
      <c r="E34" s="415"/>
      <c r="F34" s="416"/>
      <c r="G34" s="417">
        <f>SUM(H34:N34)</f>
        <v>141074</v>
      </c>
      <c r="H34" s="418">
        <v>48725</v>
      </c>
      <c r="I34" s="418">
        <v>41349</v>
      </c>
      <c r="J34" s="418">
        <v>24663</v>
      </c>
      <c r="K34" s="418">
        <v>16665</v>
      </c>
      <c r="L34" s="418">
        <v>6318</v>
      </c>
      <c r="M34" s="418">
        <v>2277</v>
      </c>
      <c r="N34" s="418">
        <v>1077</v>
      </c>
    </row>
    <row r="35" spans="1:18">
      <c r="B35" s="415" t="s">
        <v>3960</v>
      </c>
      <c r="C35" s="415"/>
      <c r="D35" s="415"/>
      <c r="E35" s="415"/>
      <c r="F35" s="416"/>
      <c r="G35" s="417">
        <v>325237</v>
      </c>
      <c r="H35" s="419">
        <v>48725</v>
      </c>
      <c r="I35" s="419">
        <v>82698</v>
      </c>
      <c r="J35" s="419">
        <v>73989</v>
      </c>
      <c r="K35" s="419">
        <v>66660</v>
      </c>
      <c r="L35" s="419">
        <v>31590</v>
      </c>
      <c r="M35" s="419">
        <v>13662</v>
      </c>
      <c r="N35" s="419">
        <v>7913</v>
      </c>
    </row>
    <row r="36" spans="1:18">
      <c r="B36" s="386" t="s">
        <v>3942</v>
      </c>
      <c r="C36" s="386"/>
      <c r="F36" s="420"/>
      <c r="G36" s="421"/>
      <c r="H36" s="422"/>
      <c r="I36" s="422"/>
      <c r="J36" s="422"/>
      <c r="K36" s="422"/>
      <c r="L36" s="422"/>
      <c r="M36" s="422"/>
      <c r="N36" s="422"/>
    </row>
    <row r="37" spans="1:18">
      <c r="B37" s="402" t="s">
        <v>3961</v>
      </c>
      <c r="F37" s="420"/>
      <c r="G37" s="421"/>
      <c r="H37" s="422"/>
      <c r="I37" s="422"/>
      <c r="J37" s="422"/>
      <c r="K37" s="422"/>
      <c r="L37" s="422"/>
      <c r="M37" s="422"/>
      <c r="N37" s="422"/>
    </row>
    <row r="38" spans="1:18">
      <c r="C38" s="415" t="s">
        <v>3962</v>
      </c>
      <c r="D38" s="415"/>
      <c r="E38" s="415"/>
      <c r="F38" s="416"/>
      <c r="G38" s="417">
        <f>SUM(H38:N38)</f>
        <v>10518</v>
      </c>
      <c r="H38" s="423" t="s">
        <v>3897</v>
      </c>
      <c r="I38" s="418">
        <v>260</v>
      </c>
      <c r="J38" s="418">
        <v>3159</v>
      </c>
      <c r="K38" s="418">
        <v>3802</v>
      </c>
      <c r="L38" s="418">
        <v>1937</v>
      </c>
      <c r="M38" s="418">
        <v>814</v>
      </c>
      <c r="N38" s="418">
        <v>546</v>
      </c>
    </row>
    <row r="39" spans="1:18">
      <c r="C39" s="415" t="s">
        <v>3963</v>
      </c>
      <c r="D39" s="415"/>
      <c r="E39" s="415"/>
      <c r="F39" s="416"/>
      <c r="G39" s="417">
        <v>43837</v>
      </c>
      <c r="H39" s="422" t="s">
        <v>3897</v>
      </c>
      <c r="I39" s="419">
        <v>520</v>
      </c>
      <c r="J39" s="419">
        <v>9477</v>
      </c>
      <c r="K39" s="419">
        <v>15208</v>
      </c>
      <c r="L39" s="419">
        <v>9685</v>
      </c>
      <c r="M39" s="419">
        <v>4884</v>
      </c>
      <c r="N39" s="419">
        <v>4063</v>
      </c>
    </row>
    <row r="40" spans="1:18">
      <c r="C40" s="415" t="s">
        <v>3964</v>
      </c>
      <c r="D40" s="415"/>
      <c r="E40" s="415"/>
      <c r="F40" s="416"/>
      <c r="G40" s="417">
        <v>13901</v>
      </c>
      <c r="H40" s="422" t="s">
        <v>3897</v>
      </c>
      <c r="I40" s="419">
        <v>260</v>
      </c>
      <c r="J40" s="419">
        <v>3230</v>
      </c>
      <c r="K40" s="419">
        <v>5547</v>
      </c>
      <c r="L40" s="419">
        <v>2797</v>
      </c>
      <c r="M40" s="419">
        <v>1201</v>
      </c>
      <c r="N40" s="419">
        <v>866</v>
      </c>
    </row>
    <row r="41" spans="1:18">
      <c r="B41" s="402" t="s">
        <v>3965</v>
      </c>
      <c r="F41" s="420"/>
      <c r="G41" s="421"/>
      <c r="H41" s="422"/>
      <c r="I41" s="422"/>
      <c r="J41" s="422"/>
      <c r="K41" s="422"/>
      <c r="L41" s="422"/>
      <c r="M41" s="422"/>
      <c r="N41" s="422"/>
    </row>
    <row r="42" spans="1:18">
      <c r="C42" s="415" t="s">
        <v>3962</v>
      </c>
      <c r="D42" s="415"/>
      <c r="E42" s="415"/>
      <c r="F42" s="416"/>
      <c r="G42" s="417">
        <f>SUM(H42:N42)</f>
        <v>27221</v>
      </c>
      <c r="H42" s="418">
        <v>2</v>
      </c>
      <c r="I42" s="418">
        <v>1405</v>
      </c>
      <c r="J42" s="418">
        <v>7673</v>
      </c>
      <c r="K42" s="418">
        <v>10382</v>
      </c>
      <c r="L42" s="418">
        <v>4820</v>
      </c>
      <c r="M42" s="418">
        <v>1925</v>
      </c>
      <c r="N42" s="418">
        <v>1014</v>
      </c>
    </row>
    <row r="43" spans="1:18">
      <c r="C43" s="415" t="s">
        <v>3963</v>
      </c>
      <c r="D43" s="415"/>
      <c r="E43" s="415"/>
      <c r="F43" s="416"/>
      <c r="G43" s="417">
        <v>110472</v>
      </c>
      <c r="H43" s="419">
        <v>2</v>
      </c>
      <c r="I43" s="419">
        <v>2810</v>
      </c>
      <c r="J43" s="419">
        <v>23019</v>
      </c>
      <c r="K43" s="419">
        <v>41528</v>
      </c>
      <c r="L43" s="419">
        <v>24100</v>
      </c>
      <c r="M43" s="419">
        <v>11550</v>
      </c>
      <c r="N43" s="419">
        <v>7463</v>
      </c>
    </row>
    <row r="44" spans="1:18">
      <c r="A44" s="403"/>
      <c r="B44" s="404"/>
      <c r="C44" s="424" t="s">
        <v>3966</v>
      </c>
      <c r="D44" s="424"/>
      <c r="E44" s="424"/>
      <c r="F44" s="425"/>
      <c r="G44" s="426">
        <v>46893</v>
      </c>
      <c r="H44" s="427">
        <v>2</v>
      </c>
      <c r="I44" s="427">
        <v>1406</v>
      </c>
      <c r="J44" s="427">
        <v>8574</v>
      </c>
      <c r="K44" s="427">
        <v>18372</v>
      </c>
      <c r="L44" s="427">
        <v>11021</v>
      </c>
      <c r="M44" s="427">
        <v>4605</v>
      </c>
      <c r="N44" s="427">
        <v>2913</v>
      </c>
      <c r="R44" s="345"/>
    </row>
    <row r="45" spans="1:18" ht="17.25" customHeight="1"/>
    <row r="46" spans="1:18">
      <c r="B46" s="345" t="s">
        <v>3967</v>
      </c>
      <c r="O46" s="347" t="s">
        <v>3948</v>
      </c>
      <c r="P46" s="347"/>
    </row>
    <row r="47" spans="1:18" ht="6" customHeight="1">
      <c r="A47" s="403"/>
      <c r="B47" s="350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351"/>
      <c r="P47" s="351"/>
    </row>
    <row r="48" spans="1:18">
      <c r="F48" s="428"/>
      <c r="G48" s="429" t="s">
        <v>3968</v>
      </c>
      <c r="H48" s="430"/>
      <c r="I48" s="430"/>
      <c r="J48" s="430"/>
      <c r="K48" s="431"/>
      <c r="L48" s="429" t="s">
        <v>3969</v>
      </c>
      <c r="M48" s="430"/>
      <c r="N48" s="430"/>
      <c r="O48" s="430"/>
      <c r="P48" s="430"/>
    </row>
    <row r="49" spans="1:18">
      <c r="C49" s="346" t="s">
        <v>3970</v>
      </c>
      <c r="F49" s="432"/>
      <c r="G49" s="407" t="s">
        <v>3950</v>
      </c>
      <c r="H49" s="408" t="s">
        <v>3971</v>
      </c>
      <c r="I49" s="408"/>
      <c r="J49" s="408"/>
      <c r="K49" s="408"/>
      <c r="L49" s="407" t="s">
        <v>3950</v>
      </c>
      <c r="M49" s="408" t="s">
        <v>3971</v>
      </c>
      <c r="N49" s="408"/>
      <c r="O49" s="408"/>
      <c r="P49" s="433"/>
    </row>
    <row r="50" spans="1:18">
      <c r="A50" s="403"/>
      <c r="B50" s="404"/>
      <c r="C50" s="404"/>
      <c r="D50" s="404"/>
      <c r="E50" s="404"/>
      <c r="F50" s="434"/>
      <c r="G50" s="412"/>
      <c r="H50" s="435" t="s">
        <v>3972</v>
      </c>
      <c r="I50" s="435" t="s">
        <v>3973</v>
      </c>
      <c r="J50" s="435" t="s">
        <v>3974</v>
      </c>
      <c r="K50" s="435" t="s">
        <v>3975</v>
      </c>
      <c r="L50" s="412"/>
      <c r="M50" s="435" t="s">
        <v>3972</v>
      </c>
      <c r="N50" s="435" t="s">
        <v>3973</v>
      </c>
      <c r="O50" s="435" t="s">
        <v>3974</v>
      </c>
      <c r="P50" s="436" t="s">
        <v>3975</v>
      </c>
    </row>
    <row r="51" spans="1:18">
      <c r="B51" s="437" t="s">
        <v>3976</v>
      </c>
      <c r="C51" s="392"/>
      <c r="F51" s="432"/>
      <c r="G51" s="438">
        <f>SUM(H51:K51)</f>
        <v>337</v>
      </c>
      <c r="H51" s="439">
        <v>111</v>
      </c>
      <c r="I51" s="439">
        <v>144</v>
      </c>
      <c r="J51" s="439">
        <v>31</v>
      </c>
      <c r="K51" s="439">
        <v>51</v>
      </c>
      <c r="L51" s="440">
        <f>SUM(M51:P51)</f>
        <v>7694</v>
      </c>
      <c r="M51" s="439">
        <v>168</v>
      </c>
      <c r="N51" s="439">
        <v>2004</v>
      </c>
      <c r="O51" s="439">
        <v>1268</v>
      </c>
      <c r="P51" s="439">
        <v>4254</v>
      </c>
    </row>
    <row r="52" spans="1:18">
      <c r="C52" s="402" t="s">
        <v>3977</v>
      </c>
      <c r="F52" s="432"/>
      <c r="G52" s="441">
        <f t="shared" ref="G52:G57" si="4">SUM(H52:K52)</f>
        <v>7</v>
      </c>
      <c r="H52" s="442" t="s">
        <v>3897</v>
      </c>
      <c r="I52" s="443">
        <v>2</v>
      </c>
      <c r="J52" s="443">
        <v>3</v>
      </c>
      <c r="K52" s="443">
        <v>2</v>
      </c>
      <c r="L52" s="444">
        <f>SUM(M52:P52)</f>
        <v>336</v>
      </c>
      <c r="M52" s="442" t="s">
        <v>3897</v>
      </c>
      <c r="N52" s="443">
        <v>41</v>
      </c>
      <c r="O52" s="443">
        <v>144</v>
      </c>
      <c r="P52" s="443">
        <v>151</v>
      </c>
    </row>
    <row r="53" spans="1:18">
      <c r="C53" s="402" t="s">
        <v>3978</v>
      </c>
      <c r="G53" s="441">
        <f t="shared" si="4"/>
        <v>41</v>
      </c>
      <c r="H53" s="443">
        <v>3</v>
      </c>
      <c r="I53" s="443">
        <v>10</v>
      </c>
      <c r="J53" s="443">
        <v>12</v>
      </c>
      <c r="K53" s="443">
        <v>16</v>
      </c>
      <c r="L53" s="444">
        <f>SUM(M53:P53)</f>
        <v>1978</v>
      </c>
      <c r="M53" s="443">
        <v>7</v>
      </c>
      <c r="N53" s="443">
        <v>142</v>
      </c>
      <c r="O53" s="443">
        <v>477</v>
      </c>
      <c r="P53" s="443">
        <v>1352</v>
      </c>
    </row>
    <row r="54" spans="1:18">
      <c r="C54" s="402" t="s">
        <v>3979</v>
      </c>
      <c r="G54" s="441">
        <f t="shared" si="4"/>
        <v>204</v>
      </c>
      <c r="H54" s="443">
        <v>24</v>
      </c>
      <c r="I54" s="443">
        <v>131</v>
      </c>
      <c r="J54" s="443">
        <v>16</v>
      </c>
      <c r="K54" s="443">
        <v>33</v>
      </c>
      <c r="L54" s="444">
        <f>SUM(M54:P54)</f>
        <v>5281</v>
      </c>
      <c r="M54" s="443">
        <v>77</v>
      </c>
      <c r="N54" s="443">
        <v>1806</v>
      </c>
      <c r="O54" s="443">
        <v>647</v>
      </c>
      <c r="P54" s="443">
        <v>2751</v>
      </c>
    </row>
    <row r="55" spans="1:18">
      <c r="C55" s="402" t="s">
        <v>3980</v>
      </c>
      <c r="G55" s="445" t="s">
        <v>3897</v>
      </c>
      <c r="H55" s="442" t="s">
        <v>3897</v>
      </c>
      <c r="I55" s="442" t="s">
        <v>3897</v>
      </c>
      <c r="J55" s="442" t="s">
        <v>3897</v>
      </c>
      <c r="K55" s="442" t="s">
        <v>3897</v>
      </c>
      <c r="L55" s="439" t="s">
        <v>3897</v>
      </c>
      <c r="M55" s="442" t="s">
        <v>3981</v>
      </c>
      <c r="N55" s="442" t="s">
        <v>3897</v>
      </c>
      <c r="O55" s="442" t="s">
        <v>3897</v>
      </c>
      <c r="P55" s="442" t="s">
        <v>3897</v>
      </c>
    </row>
    <row r="56" spans="1:18">
      <c r="C56" s="402" t="s">
        <v>3982</v>
      </c>
      <c r="G56" s="441">
        <f t="shared" si="4"/>
        <v>1</v>
      </c>
      <c r="H56" s="442" t="s">
        <v>3897</v>
      </c>
      <c r="I56" s="443">
        <v>1</v>
      </c>
      <c r="J56" s="442" t="s">
        <v>3897</v>
      </c>
      <c r="K56" s="442" t="s">
        <v>3897</v>
      </c>
      <c r="L56" s="444">
        <f>SUM(M56:P56)</f>
        <v>15</v>
      </c>
      <c r="M56" s="439" t="s">
        <v>3897</v>
      </c>
      <c r="N56" s="443">
        <v>15</v>
      </c>
      <c r="O56" s="442" t="s">
        <v>3897</v>
      </c>
      <c r="P56" s="442" t="s">
        <v>3897</v>
      </c>
    </row>
    <row r="57" spans="1:18">
      <c r="A57" s="403"/>
      <c r="B57" s="404"/>
      <c r="C57" s="404" t="s">
        <v>3983</v>
      </c>
      <c r="D57" s="404"/>
      <c r="E57" s="404"/>
      <c r="F57" s="404"/>
      <c r="G57" s="446">
        <f t="shared" si="4"/>
        <v>84</v>
      </c>
      <c r="H57" s="447">
        <v>84</v>
      </c>
      <c r="I57" s="448" t="s">
        <v>3897</v>
      </c>
      <c r="J57" s="448" t="s">
        <v>3897</v>
      </c>
      <c r="K57" s="448" t="s">
        <v>3897</v>
      </c>
      <c r="L57" s="449">
        <f>SUM(M57:P57)</f>
        <v>84</v>
      </c>
      <c r="M57" s="447">
        <v>84</v>
      </c>
      <c r="N57" s="448" t="s">
        <v>3897</v>
      </c>
      <c r="O57" s="448" t="s">
        <v>3897</v>
      </c>
      <c r="P57" s="448" t="s">
        <v>3897</v>
      </c>
      <c r="R57" s="450"/>
    </row>
  </sheetData>
  <dataConsolidate/>
  <mergeCells count="29">
    <mergeCell ref="G48:K48"/>
    <mergeCell ref="L48:P48"/>
    <mergeCell ref="G49:G50"/>
    <mergeCell ref="L49:L50"/>
    <mergeCell ref="B51:C51"/>
    <mergeCell ref="C39:F39"/>
    <mergeCell ref="C40:F40"/>
    <mergeCell ref="C42:F42"/>
    <mergeCell ref="C43:F43"/>
    <mergeCell ref="C44:F44"/>
    <mergeCell ref="O46:P47"/>
    <mergeCell ref="A32:F33"/>
    <mergeCell ref="G32:G33"/>
    <mergeCell ref="B34:F34"/>
    <mergeCell ref="B35:F35"/>
    <mergeCell ref="B36:C36"/>
    <mergeCell ref="C38:F38"/>
    <mergeCell ref="C23:E23"/>
    <mergeCell ref="B24:C24"/>
    <mergeCell ref="B25:D25"/>
    <mergeCell ref="C26:D26"/>
    <mergeCell ref="C27:D27"/>
    <mergeCell ref="M30:N31"/>
    <mergeCell ref="P1:P2"/>
    <mergeCell ref="A3:E4"/>
    <mergeCell ref="F3:F4"/>
    <mergeCell ref="G3:K3"/>
    <mergeCell ref="L3:P3"/>
    <mergeCell ref="B5:D5"/>
  </mergeCells>
  <phoneticPr fontId="2"/>
  <pageMargins left="0.98425196850393704" right="0.78740157480314965" top="0.98425196850393704" bottom="0.78740157480314965" header="0.51181102362204722" footer="0.51181102362204722"/>
  <pageSetup paperSize="9" firstPageNumber="117" orientation="portrait" useFirstPageNumber="1" horizontalDpi="300" verticalDpi="300" r:id="rId1"/>
  <headerFooter alignWithMargins="0">
    <oddFooter xml:space="preserve">&amp;C
&amp;"ＭＳ 明朝,標準"
－&amp;P&amp;"ＭＳ Ｐゴシック,標準"－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zoomScaleNormal="100" zoomScaleSheetLayoutView="85" workbookViewId="0">
      <selection activeCell="L21" sqref="L21"/>
    </sheetView>
  </sheetViews>
  <sheetFormatPr defaultRowHeight="11.25"/>
  <cols>
    <col min="1" max="1" width="2.5" style="452" customWidth="1"/>
    <col min="2" max="2" width="9.25" style="452" bestFit="1" customWidth="1"/>
    <col min="3" max="3" width="2" style="452" bestFit="1" customWidth="1"/>
    <col min="4" max="4" width="8.625" style="452" customWidth="1"/>
    <col min="5" max="13" width="8.125" style="452" customWidth="1"/>
    <col min="14" max="24" width="8" style="452" customWidth="1"/>
    <col min="25" max="25" width="7.75" style="523" customWidth="1"/>
    <col min="26" max="256" width="9" style="452"/>
    <col min="257" max="257" width="2.5" style="452" customWidth="1"/>
    <col min="258" max="258" width="9.25" style="452" bestFit="1" customWidth="1"/>
    <col min="259" max="259" width="2" style="452" bestFit="1" customWidth="1"/>
    <col min="260" max="260" width="8.625" style="452" customWidth="1"/>
    <col min="261" max="269" width="8.125" style="452" customWidth="1"/>
    <col min="270" max="280" width="8" style="452" customWidth="1"/>
    <col min="281" max="281" width="7.75" style="452" customWidth="1"/>
    <col min="282" max="512" width="9" style="452"/>
    <col min="513" max="513" width="2.5" style="452" customWidth="1"/>
    <col min="514" max="514" width="9.25" style="452" bestFit="1" customWidth="1"/>
    <col min="515" max="515" width="2" style="452" bestFit="1" customWidth="1"/>
    <col min="516" max="516" width="8.625" style="452" customWidth="1"/>
    <col min="517" max="525" width="8.125" style="452" customWidth="1"/>
    <col min="526" max="536" width="8" style="452" customWidth="1"/>
    <col min="537" max="537" width="7.75" style="452" customWidth="1"/>
    <col min="538" max="768" width="9" style="452"/>
    <col min="769" max="769" width="2.5" style="452" customWidth="1"/>
    <col min="770" max="770" width="9.25" style="452" bestFit="1" customWidth="1"/>
    <col min="771" max="771" width="2" style="452" bestFit="1" customWidth="1"/>
    <col min="772" max="772" width="8.625" style="452" customWidth="1"/>
    <col min="773" max="781" width="8.125" style="452" customWidth="1"/>
    <col min="782" max="792" width="8" style="452" customWidth="1"/>
    <col min="793" max="793" width="7.75" style="452" customWidth="1"/>
    <col min="794" max="1024" width="9" style="452"/>
    <col min="1025" max="1025" width="2.5" style="452" customWidth="1"/>
    <col min="1026" max="1026" width="9.25" style="452" bestFit="1" customWidth="1"/>
    <col min="1027" max="1027" width="2" style="452" bestFit="1" customWidth="1"/>
    <col min="1028" max="1028" width="8.625" style="452" customWidth="1"/>
    <col min="1029" max="1037" width="8.125" style="452" customWidth="1"/>
    <col min="1038" max="1048" width="8" style="452" customWidth="1"/>
    <col min="1049" max="1049" width="7.75" style="452" customWidth="1"/>
    <col min="1050" max="1280" width="9" style="452"/>
    <col min="1281" max="1281" width="2.5" style="452" customWidth="1"/>
    <col min="1282" max="1282" width="9.25" style="452" bestFit="1" customWidth="1"/>
    <col min="1283" max="1283" width="2" style="452" bestFit="1" customWidth="1"/>
    <col min="1284" max="1284" width="8.625" style="452" customWidth="1"/>
    <col min="1285" max="1293" width="8.125" style="452" customWidth="1"/>
    <col min="1294" max="1304" width="8" style="452" customWidth="1"/>
    <col min="1305" max="1305" width="7.75" style="452" customWidth="1"/>
    <col min="1306" max="1536" width="9" style="452"/>
    <col min="1537" max="1537" width="2.5" style="452" customWidth="1"/>
    <col min="1538" max="1538" width="9.25" style="452" bestFit="1" customWidth="1"/>
    <col min="1539" max="1539" width="2" style="452" bestFit="1" customWidth="1"/>
    <col min="1540" max="1540" width="8.625" style="452" customWidth="1"/>
    <col min="1541" max="1549" width="8.125" style="452" customWidth="1"/>
    <col min="1550" max="1560" width="8" style="452" customWidth="1"/>
    <col min="1561" max="1561" width="7.75" style="452" customWidth="1"/>
    <col min="1562" max="1792" width="9" style="452"/>
    <col min="1793" max="1793" width="2.5" style="452" customWidth="1"/>
    <col min="1794" max="1794" width="9.25" style="452" bestFit="1" customWidth="1"/>
    <col min="1795" max="1795" width="2" style="452" bestFit="1" customWidth="1"/>
    <col min="1796" max="1796" width="8.625" style="452" customWidth="1"/>
    <col min="1797" max="1805" width="8.125" style="452" customWidth="1"/>
    <col min="1806" max="1816" width="8" style="452" customWidth="1"/>
    <col min="1817" max="1817" width="7.75" style="452" customWidth="1"/>
    <col min="1818" max="2048" width="9" style="452"/>
    <col min="2049" max="2049" width="2.5" style="452" customWidth="1"/>
    <col min="2050" max="2050" width="9.25" style="452" bestFit="1" customWidth="1"/>
    <col min="2051" max="2051" width="2" style="452" bestFit="1" customWidth="1"/>
    <col min="2052" max="2052" width="8.625" style="452" customWidth="1"/>
    <col min="2053" max="2061" width="8.125" style="452" customWidth="1"/>
    <col min="2062" max="2072" width="8" style="452" customWidth="1"/>
    <col min="2073" max="2073" width="7.75" style="452" customWidth="1"/>
    <col min="2074" max="2304" width="9" style="452"/>
    <col min="2305" max="2305" width="2.5" style="452" customWidth="1"/>
    <col min="2306" max="2306" width="9.25" style="452" bestFit="1" customWidth="1"/>
    <col min="2307" max="2307" width="2" style="452" bestFit="1" customWidth="1"/>
    <col min="2308" max="2308" width="8.625" style="452" customWidth="1"/>
    <col min="2309" max="2317" width="8.125" style="452" customWidth="1"/>
    <col min="2318" max="2328" width="8" style="452" customWidth="1"/>
    <col min="2329" max="2329" width="7.75" style="452" customWidth="1"/>
    <col min="2330" max="2560" width="9" style="452"/>
    <col min="2561" max="2561" width="2.5" style="452" customWidth="1"/>
    <col min="2562" max="2562" width="9.25" style="452" bestFit="1" customWidth="1"/>
    <col min="2563" max="2563" width="2" style="452" bestFit="1" customWidth="1"/>
    <col min="2564" max="2564" width="8.625" style="452" customWidth="1"/>
    <col min="2565" max="2573" width="8.125" style="452" customWidth="1"/>
    <col min="2574" max="2584" width="8" style="452" customWidth="1"/>
    <col min="2585" max="2585" width="7.75" style="452" customWidth="1"/>
    <col min="2586" max="2816" width="9" style="452"/>
    <col min="2817" max="2817" width="2.5" style="452" customWidth="1"/>
    <col min="2818" max="2818" width="9.25" style="452" bestFit="1" customWidth="1"/>
    <col min="2819" max="2819" width="2" style="452" bestFit="1" customWidth="1"/>
    <col min="2820" max="2820" width="8.625" style="452" customWidth="1"/>
    <col min="2821" max="2829" width="8.125" style="452" customWidth="1"/>
    <col min="2830" max="2840" width="8" style="452" customWidth="1"/>
    <col min="2841" max="2841" width="7.75" style="452" customWidth="1"/>
    <col min="2842" max="3072" width="9" style="452"/>
    <col min="3073" max="3073" width="2.5" style="452" customWidth="1"/>
    <col min="3074" max="3074" width="9.25" style="452" bestFit="1" customWidth="1"/>
    <col min="3075" max="3075" width="2" style="452" bestFit="1" customWidth="1"/>
    <col min="3076" max="3076" width="8.625" style="452" customWidth="1"/>
    <col min="3077" max="3085" width="8.125" style="452" customWidth="1"/>
    <col min="3086" max="3096" width="8" style="452" customWidth="1"/>
    <col min="3097" max="3097" width="7.75" style="452" customWidth="1"/>
    <col min="3098" max="3328" width="9" style="452"/>
    <col min="3329" max="3329" width="2.5" style="452" customWidth="1"/>
    <col min="3330" max="3330" width="9.25" style="452" bestFit="1" customWidth="1"/>
    <col min="3331" max="3331" width="2" style="452" bestFit="1" customWidth="1"/>
    <col min="3332" max="3332" width="8.625" style="452" customWidth="1"/>
    <col min="3333" max="3341" width="8.125" style="452" customWidth="1"/>
    <col min="3342" max="3352" width="8" style="452" customWidth="1"/>
    <col min="3353" max="3353" width="7.75" style="452" customWidth="1"/>
    <col min="3354" max="3584" width="9" style="452"/>
    <col min="3585" max="3585" width="2.5" style="452" customWidth="1"/>
    <col min="3586" max="3586" width="9.25" style="452" bestFit="1" customWidth="1"/>
    <col min="3587" max="3587" width="2" style="452" bestFit="1" customWidth="1"/>
    <col min="3588" max="3588" width="8.625" style="452" customWidth="1"/>
    <col min="3589" max="3597" width="8.125" style="452" customWidth="1"/>
    <col min="3598" max="3608" width="8" style="452" customWidth="1"/>
    <col min="3609" max="3609" width="7.75" style="452" customWidth="1"/>
    <col min="3610" max="3840" width="9" style="452"/>
    <col min="3841" max="3841" width="2.5" style="452" customWidth="1"/>
    <col min="3842" max="3842" width="9.25" style="452" bestFit="1" customWidth="1"/>
    <col min="3843" max="3843" width="2" style="452" bestFit="1" customWidth="1"/>
    <col min="3844" max="3844" width="8.625" style="452" customWidth="1"/>
    <col min="3845" max="3853" width="8.125" style="452" customWidth="1"/>
    <col min="3854" max="3864" width="8" style="452" customWidth="1"/>
    <col min="3865" max="3865" width="7.75" style="452" customWidth="1"/>
    <col min="3866" max="4096" width="9" style="452"/>
    <col min="4097" max="4097" width="2.5" style="452" customWidth="1"/>
    <col min="4098" max="4098" width="9.25" style="452" bestFit="1" customWidth="1"/>
    <col min="4099" max="4099" width="2" style="452" bestFit="1" customWidth="1"/>
    <col min="4100" max="4100" width="8.625" style="452" customWidth="1"/>
    <col min="4101" max="4109" width="8.125" style="452" customWidth="1"/>
    <col min="4110" max="4120" width="8" style="452" customWidth="1"/>
    <col min="4121" max="4121" width="7.75" style="452" customWidth="1"/>
    <col min="4122" max="4352" width="9" style="452"/>
    <col min="4353" max="4353" width="2.5" style="452" customWidth="1"/>
    <col min="4354" max="4354" width="9.25" style="452" bestFit="1" customWidth="1"/>
    <col min="4355" max="4355" width="2" style="452" bestFit="1" customWidth="1"/>
    <col min="4356" max="4356" width="8.625" style="452" customWidth="1"/>
    <col min="4357" max="4365" width="8.125" style="452" customWidth="1"/>
    <col min="4366" max="4376" width="8" style="452" customWidth="1"/>
    <col min="4377" max="4377" width="7.75" style="452" customWidth="1"/>
    <col min="4378" max="4608" width="9" style="452"/>
    <col min="4609" max="4609" width="2.5" style="452" customWidth="1"/>
    <col min="4610" max="4610" width="9.25" style="452" bestFit="1" customWidth="1"/>
    <col min="4611" max="4611" width="2" style="452" bestFit="1" customWidth="1"/>
    <col min="4612" max="4612" width="8.625" style="452" customWidth="1"/>
    <col min="4613" max="4621" width="8.125" style="452" customWidth="1"/>
    <col min="4622" max="4632" width="8" style="452" customWidth="1"/>
    <col min="4633" max="4633" width="7.75" style="452" customWidth="1"/>
    <col min="4634" max="4864" width="9" style="452"/>
    <col min="4865" max="4865" width="2.5" style="452" customWidth="1"/>
    <col min="4866" max="4866" width="9.25" style="452" bestFit="1" customWidth="1"/>
    <col min="4867" max="4867" width="2" style="452" bestFit="1" customWidth="1"/>
    <col min="4868" max="4868" width="8.625" style="452" customWidth="1"/>
    <col min="4869" max="4877" width="8.125" style="452" customWidth="1"/>
    <col min="4878" max="4888" width="8" style="452" customWidth="1"/>
    <col min="4889" max="4889" width="7.75" style="452" customWidth="1"/>
    <col min="4890" max="5120" width="9" style="452"/>
    <col min="5121" max="5121" width="2.5" style="452" customWidth="1"/>
    <col min="5122" max="5122" width="9.25" style="452" bestFit="1" customWidth="1"/>
    <col min="5123" max="5123" width="2" style="452" bestFit="1" customWidth="1"/>
    <col min="5124" max="5124" width="8.625" style="452" customWidth="1"/>
    <col min="5125" max="5133" width="8.125" style="452" customWidth="1"/>
    <col min="5134" max="5144" width="8" style="452" customWidth="1"/>
    <col min="5145" max="5145" width="7.75" style="452" customWidth="1"/>
    <col min="5146" max="5376" width="9" style="452"/>
    <col min="5377" max="5377" width="2.5" style="452" customWidth="1"/>
    <col min="5378" max="5378" width="9.25" style="452" bestFit="1" customWidth="1"/>
    <col min="5379" max="5379" width="2" style="452" bestFit="1" customWidth="1"/>
    <col min="5380" max="5380" width="8.625" style="452" customWidth="1"/>
    <col min="5381" max="5389" width="8.125" style="452" customWidth="1"/>
    <col min="5390" max="5400" width="8" style="452" customWidth="1"/>
    <col min="5401" max="5401" width="7.75" style="452" customWidth="1"/>
    <col min="5402" max="5632" width="9" style="452"/>
    <col min="5633" max="5633" width="2.5" style="452" customWidth="1"/>
    <col min="5634" max="5634" width="9.25" style="452" bestFit="1" customWidth="1"/>
    <col min="5635" max="5635" width="2" style="452" bestFit="1" customWidth="1"/>
    <col min="5636" max="5636" width="8.625" style="452" customWidth="1"/>
    <col min="5637" max="5645" width="8.125" style="452" customWidth="1"/>
    <col min="5646" max="5656" width="8" style="452" customWidth="1"/>
    <col min="5657" max="5657" width="7.75" style="452" customWidth="1"/>
    <col min="5658" max="5888" width="9" style="452"/>
    <col min="5889" max="5889" width="2.5" style="452" customWidth="1"/>
    <col min="5890" max="5890" width="9.25" style="452" bestFit="1" customWidth="1"/>
    <col min="5891" max="5891" width="2" style="452" bestFit="1" customWidth="1"/>
    <col min="5892" max="5892" width="8.625" style="452" customWidth="1"/>
    <col min="5893" max="5901" width="8.125" style="452" customWidth="1"/>
    <col min="5902" max="5912" width="8" style="452" customWidth="1"/>
    <col min="5913" max="5913" width="7.75" style="452" customWidth="1"/>
    <col min="5914" max="6144" width="9" style="452"/>
    <col min="6145" max="6145" width="2.5" style="452" customWidth="1"/>
    <col min="6146" max="6146" width="9.25" style="452" bestFit="1" customWidth="1"/>
    <col min="6147" max="6147" width="2" style="452" bestFit="1" customWidth="1"/>
    <col min="6148" max="6148" width="8.625" style="452" customWidth="1"/>
    <col min="6149" max="6157" width="8.125" style="452" customWidth="1"/>
    <col min="6158" max="6168" width="8" style="452" customWidth="1"/>
    <col min="6169" max="6169" width="7.75" style="452" customWidth="1"/>
    <col min="6170" max="6400" width="9" style="452"/>
    <col min="6401" max="6401" width="2.5" style="452" customWidth="1"/>
    <col min="6402" max="6402" width="9.25" style="452" bestFit="1" customWidth="1"/>
    <col min="6403" max="6403" width="2" style="452" bestFit="1" customWidth="1"/>
    <col min="6404" max="6404" width="8.625" style="452" customWidth="1"/>
    <col min="6405" max="6413" width="8.125" style="452" customWidth="1"/>
    <col min="6414" max="6424" width="8" style="452" customWidth="1"/>
    <col min="6425" max="6425" width="7.75" style="452" customWidth="1"/>
    <col min="6426" max="6656" width="9" style="452"/>
    <col min="6657" max="6657" width="2.5" style="452" customWidth="1"/>
    <col min="6658" max="6658" width="9.25" style="452" bestFit="1" customWidth="1"/>
    <col min="6659" max="6659" width="2" style="452" bestFit="1" customWidth="1"/>
    <col min="6660" max="6660" width="8.625" style="452" customWidth="1"/>
    <col min="6661" max="6669" width="8.125" style="452" customWidth="1"/>
    <col min="6670" max="6680" width="8" style="452" customWidth="1"/>
    <col min="6681" max="6681" width="7.75" style="452" customWidth="1"/>
    <col min="6682" max="6912" width="9" style="452"/>
    <col min="6913" max="6913" width="2.5" style="452" customWidth="1"/>
    <col min="6914" max="6914" width="9.25" style="452" bestFit="1" customWidth="1"/>
    <col min="6915" max="6915" width="2" style="452" bestFit="1" customWidth="1"/>
    <col min="6916" max="6916" width="8.625" style="452" customWidth="1"/>
    <col min="6917" max="6925" width="8.125" style="452" customWidth="1"/>
    <col min="6926" max="6936" width="8" style="452" customWidth="1"/>
    <col min="6937" max="6937" width="7.75" style="452" customWidth="1"/>
    <col min="6938" max="7168" width="9" style="452"/>
    <col min="7169" max="7169" width="2.5" style="452" customWidth="1"/>
    <col min="7170" max="7170" width="9.25" style="452" bestFit="1" customWidth="1"/>
    <col min="7171" max="7171" width="2" style="452" bestFit="1" customWidth="1"/>
    <col min="7172" max="7172" width="8.625" style="452" customWidth="1"/>
    <col min="7173" max="7181" width="8.125" style="452" customWidth="1"/>
    <col min="7182" max="7192" width="8" style="452" customWidth="1"/>
    <col min="7193" max="7193" width="7.75" style="452" customWidth="1"/>
    <col min="7194" max="7424" width="9" style="452"/>
    <col min="7425" max="7425" width="2.5" style="452" customWidth="1"/>
    <col min="7426" max="7426" width="9.25" style="452" bestFit="1" customWidth="1"/>
    <col min="7427" max="7427" width="2" style="452" bestFit="1" customWidth="1"/>
    <col min="7428" max="7428" width="8.625" style="452" customWidth="1"/>
    <col min="7429" max="7437" width="8.125" style="452" customWidth="1"/>
    <col min="7438" max="7448" width="8" style="452" customWidth="1"/>
    <col min="7449" max="7449" width="7.75" style="452" customWidth="1"/>
    <col min="7450" max="7680" width="9" style="452"/>
    <col min="7681" max="7681" width="2.5" style="452" customWidth="1"/>
    <col min="7682" max="7682" width="9.25" style="452" bestFit="1" customWidth="1"/>
    <col min="7683" max="7683" width="2" style="452" bestFit="1" customWidth="1"/>
    <col min="7684" max="7684" width="8.625" style="452" customWidth="1"/>
    <col min="7685" max="7693" width="8.125" style="452" customWidth="1"/>
    <col min="7694" max="7704" width="8" style="452" customWidth="1"/>
    <col min="7705" max="7705" width="7.75" style="452" customWidth="1"/>
    <col min="7706" max="7936" width="9" style="452"/>
    <col min="7937" max="7937" width="2.5" style="452" customWidth="1"/>
    <col min="7938" max="7938" width="9.25" style="452" bestFit="1" customWidth="1"/>
    <col min="7939" max="7939" width="2" style="452" bestFit="1" customWidth="1"/>
    <col min="7940" max="7940" width="8.625" style="452" customWidth="1"/>
    <col min="7941" max="7949" width="8.125" style="452" customWidth="1"/>
    <col min="7950" max="7960" width="8" style="452" customWidth="1"/>
    <col min="7961" max="7961" width="7.75" style="452" customWidth="1"/>
    <col min="7962" max="8192" width="9" style="452"/>
    <col min="8193" max="8193" width="2.5" style="452" customWidth="1"/>
    <col min="8194" max="8194" width="9.25" style="452" bestFit="1" customWidth="1"/>
    <col min="8195" max="8195" width="2" style="452" bestFit="1" customWidth="1"/>
    <col min="8196" max="8196" width="8.625" style="452" customWidth="1"/>
    <col min="8197" max="8205" width="8.125" style="452" customWidth="1"/>
    <col min="8206" max="8216" width="8" style="452" customWidth="1"/>
    <col min="8217" max="8217" width="7.75" style="452" customWidth="1"/>
    <col min="8218" max="8448" width="9" style="452"/>
    <col min="8449" max="8449" width="2.5" style="452" customWidth="1"/>
    <col min="8450" max="8450" width="9.25" style="452" bestFit="1" customWidth="1"/>
    <col min="8451" max="8451" width="2" style="452" bestFit="1" customWidth="1"/>
    <col min="8452" max="8452" width="8.625" style="452" customWidth="1"/>
    <col min="8453" max="8461" width="8.125" style="452" customWidth="1"/>
    <col min="8462" max="8472" width="8" style="452" customWidth="1"/>
    <col min="8473" max="8473" width="7.75" style="452" customWidth="1"/>
    <col min="8474" max="8704" width="9" style="452"/>
    <col min="8705" max="8705" width="2.5" style="452" customWidth="1"/>
    <col min="8706" max="8706" width="9.25" style="452" bestFit="1" customWidth="1"/>
    <col min="8707" max="8707" width="2" style="452" bestFit="1" customWidth="1"/>
    <col min="8708" max="8708" width="8.625" style="452" customWidth="1"/>
    <col min="8709" max="8717" width="8.125" style="452" customWidth="1"/>
    <col min="8718" max="8728" width="8" style="452" customWidth="1"/>
    <col min="8729" max="8729" width="7.75" style="452" customWidth="1"/>
    <col min="8730" max="8960" width="9" style="452"/>
    <col min="8961" max="8961" width="2.5" style="452" customWidth="1"/>
    <col min="8962" max="8962" width="9.25" style="452" bestFit="1" customWidth="1"/>
    <col min="8963" max="8963" width="2" style="452" bestFit="1" customWidth="1"/>
    <col min="8964" max="8964" width="8.625" style="452" customWidth="1"/>
    <col min="8965" max="8973" width="8.125" style="452" customWidth="1"/>
    <col min="8974" max="8984" width="8" style="452" customWidth="1"/>
    <col min="8985" max="8985" width="7.75" style="452" customWidth="1"/>
    <col min="8986" max="9216" width="9" style="452"/>
    <col min="9217" max="9217" width="2.5" style="452" customWidth="1"/>
    <col min="9218" max="9218" width="9.25" style="452" bestFit="1" customWidth="1"/>
    <col min="9219" max="9219" width="2" style="452" bestFit="1" customWidth="1"/>
    <col min="9220" max="9220" width="8.625" style="452" customWidth="1"/>
    <col min="9221" max="9229" width="8.125" style="452" customWidth="1"/>
    <col min="9230" max="9240" width="8" style="452" customWidth="1"/>
    <col min="9241" max="9241" width="7.75" style="452" customWidth="1"/>
    <col min="9242" max="9472" width="9" style="452"/>
    <col min="9473" max="9473" width="2.5" style="452" customWidth="1"/>
    <col min="9474" max="9474" width="9.25" style="452" bestFit="1" customWidth="1"/>
    <col min="9475" max="9475" width="2" style="452" bestFit="1" customWidth="1"/>
    <col min="9476" max="9476" width="8.625" style="452" customWidth="1"/>
    <col min="9477" max="9485" width="8.125" style="452" customWidth="1"/>
    <col min="9486" max="9496" width="8" style="452" customWidth="1"/>
    <col min="9497" max="9497" width="7.75" style="452" customWidth="1"/>
    <col min="9498" max="9728" width="9" style="452"/>
    <col min="9729" max="9729" width="2.5" style="452" customWidth="1"/>
    <col min="9730" max="9730" width="9.25" style="452" bestFit="1" customWidth="1"/>
    <col min="9731" max="9731" width="2" style="452" bestFit="1" customWidth="1"/>
    <col min="9732" max="9732" width="8.625" style="452" customWidth="1"/>
    <col min="9733" max="9741" width="8.125" style="452" customWidth="1"/>
    <col min="9742" max="9752" width="8" style="452" customWidth="1"/>
    <col min="9753" max="9753" width="7.75" style="452" customWidth="1"/>
    <col min="9754" max="9984" width="9" style="452"/>
    <col min="9985" max="9985" width="2.5" style="452" customWidth="1"/>
    <col min="9986" max="9986" width="9.25" style="452" bestFit="1" customWidth="1"/>
    <col min="9987" max="9987" width="2" style="452" bestFit="1" customWidth="1"/>
    <col min="9988" max="9988" width="8.625" style="452" customWidth="1"/>
    <col min="9989" max="9997" width="8.125" style="452" customWidth="1"/>
    <col min="9998" max="10008" width="8" style="452" customWidth="1"/>
    <col min="10009" max="10009" width="7.75" style="452" customWidth="1"/>
    <col min="10010" max="10240" width="9" style="452"/>
    <col min="10241" max="10241" width="2.5" style="452" customWidth="1"/>
    <col min="10242" max="10242" width="9.25" style="452" bestFit="1" customWidth="1"/>
    <col min="10243" max="10243" width="2" style="452" bestFit="1" customWidth="1"/>
    <col min="10244" max="10244" width="8.625" style="452" customWidth="1"/>
    <col min="10245" max="10253" width="8.125" style="452" customWidth="1"/>
    <col min="10254" max="10264" width="8" style="452" customWidth="1"/>
    <col min="10265" max="10265" width="7.75" style="452" customWidth="1"/>
    <col min="10266" max="10496" width="9" style="452"/>
    <col min="10497" max="10497" width="2.5" style="452" customWidth="1"/>
    <col min="10498" max="10498" width="9.25" style="452" bestFit="1" customWidth="1"/>
    <col min="10499" max="10499" width="2" style="452" bestFit="1" customWidth="1"/>
    <col min="10500" max="10500" width="8.625" style="452" customWidth="1"/>
    <col min="10501" max="10509" width="8.125" style="452" customWidth="1"/>
    <col min="10510" max="10520" width="8" style="452" customWidth="1"/>
    <col min="10521" max="10521" width="7.75" style="452" customWidth="1"/>
    <col min="10522" max="10752" width="9" style="452"/>
    <col min="10753" max="10753" width="2.5" style="452" customWidth="1"/>
    <col min="10754" max="10754" width="9.25" style="452" bestFit="1" customWidth="1"/>
    <col min="10755" max="10755" width="2" style="452" bestFit="1" customWidth="1"/>
    <col min="10756" max="10756" width="8.625" style="452" customWidth="1"/>
    <col min="10757" max="10765" width="8.125" style="452" customWidth="1"/>
    <col min="10766" max="10776" width="8" style="452" customWidth="1"/>
    <col min="10777" max="10777" width="7.75" style="452" customWidth="1"/>
    <col min="10778" max="11008" width="9" style="452"/>
    <col min="11009" max="11009" width="2.5" style="452" customWidth="1"/>
    <col min="11010" max="11010" width="9.25" style="452" bestFit="1" customWidth="1"/>
    <col min="11011" max="11011" width="2" style="452" bestFit="1" customWidth="1"/>
    <col min="11012" max="11012" width="8.625" style="452" customWidth="1"/>
    <col min="11013" max="11021" width="8.125" style="452" customWidth="1"/>
    <col min="11022" max="11032" width="8" style="452" customWidth="1"/>
    <col min="11033" max="11033" width="7.75" style="452" customWidth="1"/>
    <col min="11034" max="11264" width="9" style="452"/>
    <col min="11265" max="11265" width="2.5" style="452" customWidth="1"/>
    <col min="11266" max="11266" width="9.25" style="452" bestFit="1" customWidth="1"/>
    <col min="11267" max="11267" width="2" style="452" bestFit="1" customWidth="1"/>
    <col min="11268" max="11268" width="8.625" style="452" customWidth="1"/>
    <col min="11269" max="11277" width="8.125" style="452" customWidth="1"/>
    <col min="11278" max="11288" width="8" style="452" customWidth="1"/>
    <col min="11289" max="11289" width="7.75" style="452" customWidth="1"/>
    <col min="11290" max="11520" width="9" style="452"/>
    <col min="11521" max="11521" width="2.5" style="452" customWidth="1"/>
    <col min="11522" max="11522" width="9.25" style="452" bestFit="1" customWidth="1"/>
    <col min="11523" max="11523" width="2" style="452" bestFit="1" customWidth="1"/>
    <col min="11524" max="11524" width="8.625" style="452" customWidth="1"/>
    <col min="11525" max="11533" width="8.125" style="452" customWidth="1"/>
    <col min="11534" max="11544" width="8" style="452" customWidth="1"/>
    <col min="11545" max="11545" width="7.75" style="452" customWidth="1"/>
    <col min="11546" max="11776" width="9" style="452"/>
    <col min="11777" max="11777" width="2.5" style="452" customWidth="1"/>
    <col min="11778" max="11778" width="9.25" style="452" bestFit="1" customWidth="1"/>
    <col min="11779" max="11779" width="2" style="452" bestFit="1" customWidth="1"/>
    <col min="11780" max="11780" width="8.625" style="452" customWidth="1"/>
    <col min="11781" max="11789" width="8.125" style="452" customWidth="1"/>
    <col min="11790" max="11800" width="8" style="452" customWidth="1"/>
    <col min="11801" max="11801" width="7.75" style="452" customWidth="1"/>
    <col min="11802" max="12032" width="9" style="452"/>
    <col min="12033" max="12033" width="2.5" style="452" customWidth="1"/>
    <col min="12034" max="12034" width="9.25" style="452" bestFit="1" customWidth="1"/>
    <col min="12035" max="12035" width="2" style="452" bestFit="1" customWidth="1"/>
    <col min="12036" max="12036" width="8.625" style="452" customWidth="1"/>
    <col min="12037" max="12045" width="8.125" style="452" customWidth="1"/>
    <col min="12046" max="12056" width="8" style="452" customWidth="1"/>
    <col min="12057" max="12057" width="7.75" style="452" customWidth="1"/>
    <col min="12058" max="12288" width="9" style="452"/>
    <col min="12289" max="12289" width="2.5" style="452" customWidth="1"/>
    <col min="12290" max="12290" width="9.25" style="452" bestFit="1" customWidth="1"/>
    <col min="12291" max="12291" width="2" style="452" bestFit="1" customWidth="1"/>
    <col min="12292" max="12292" width="8.625" style="452" customWidth="1"/>
    <col min="12293" max="12301" width="8.125" style="452" customWidth="1"/>
    <col min="12302" max="12312" width="8" style="452" customWidth="1"/>
    <col min="12313" max="12313" width="7.75" style="452" customWidth="1"/>
    <col min="12314" max="12544" width="9" style="452"/>
    <col min="12545" max="12545" width="2.5" style="452" customWidth="1"/>
    <col min="12546" max="12546" width="9.25" style="452" bestFit="1" customWidth="1"/>
    <col min="12547" max="12547" width="2" style="452" bestFit="1" customWidth="1"/>
    <col min="12548" max="12548" width="8.625" style="452" customWidth="1"/>
    <col min="12549" max="12557" width="8.125" style="452" customWidth="1"/>
    <col min="12558" max="12568" width="8" style="452" customWidth="1"/>
    <col min="12569" max="12569" width="7.75" style="452" customWidth="1"/>
    <col min="12570" max="12800" width="9" style="452"/>
    <col min="12801" max="12801" width="2.5" style="452" customWidth="1"/>
    <col min="12802" max="12802" width="9.25" style="452" bestFit="1" customWidth="1"/>
    <col min="12803" max="12803" width="2" style="452" bestFit="1" customWidth="1"/>
    <col min="12804" max="12804" width="8.625" style="452" customWidth="1"/>
    <col min="12805" max="12813" width="8.125" style="452" customWidth="1"/>
    <col min="12814" max="12824" width="8" style="452" customWidth="1"/>
    <col min="12825" max="12825" width="7.75" style="452" customWidth="1"/>
    <col min="12826" max="13056" width="9" style="452"/>
    <col min="13057" max="13057" width="2.5" style="452" customWidth="1"/>
    <col min="13058" max="13058" width="9.25" style="452" bestFit="1" customWidth="1"/>
    <col min="13059" max="13059" width="2" style="452" bestFit="1" customWidth="1"/>
    <col min="13060" max="13060" width="8.625" style="452" customWidth="1"/>
    <col min="13061" max="13069" width="8.125" style="452" customWidth="1"/>
    <col min="13070" max="13080" width="8" style="452" customWidth="1"/>
    <col min="13081" max="13081" width="7.75" style="452" customWidth="1"/>
    <col min="13082" max="13312" width="9" style="452"/>
    <col min="13313" max="13313" width="2.5" style="452" customWidth="1"/>
    <col min="13314" max="13314" width="9.25" style="452" bestFit="1" customWidth="1"/>
    <col min="13315" max="13315" width="2" style="452" bestFit="1" customWidth="1"/>
    <col min="13316" max="13316" width="8.625" style="452" customWidth="1"/>
    <col min="13317" max="13325" width="8.125" style="452" customWidth="1"/>
    <col min="13326" max="13336" width="8" style="452" customWidth="1"/>
    <col min="13337" max="13337" width="7.75" style="452" customWidth="1"/>
    <col min="13338" max="13568" width="9" style="452"/>
    <col min="13569" max="13569" width="2.5" style="452" customWidth="1"/>
    <col min="13570" max="13570" width="9.25" style="452" bestFit="1" customWidth="1"/>
    <col min="13571" max="13571" width="2" style="452" bestFit="1" customWidth="1"/>
    <col min="13572" max="13572" width="8.625" style="452" customWidth="1"/>
    <col min="13573" max="13581" width="8.125" style="452" customWidth="1"/>
    <col min="13582" max="13592" width="8" style="452" customWidth="1"/>
    <col min="13593" max="13593" width="7.75" style="452" customWidth="1"/>
    <col min="13594" max="13824" width="9" style="452"/>
    <col min="13825" max="13825" width="2.5" style="452" customWidth="1"/>
    <col min="13826" max="13826" width="9.25" style="452" bestFit="1" customWidth="1"/>
    <col min="13827" max="13827" width="2" style="452" bestFit="1" customWidth="1"/>
    <col min="13828" max="13828" width="8.625" style="452" customWidth="1"/>
    <col min="13829" max="13837" width="8.125" style="452" customWidth="1"/>
    <col min="13838" max="13848" width="8" style="452" customWidth="1"/>
    <col min="13849" max="13849" width="7.75" style="452" customWidth="1"/>
    <col min="13850" max="14080" width="9" style="452"/>
    <col min="14081" max="14081" width="2.5" style="452" customWidth="1"/>
    <col min="14082" max="14082" width="9.25" style="452" bestFit="1" customWidth="1"/>
    <col min="14083" max="14083" width="2" style="452" bestFit="1" customWidth="1"/>
    <col min="14084" max="14084" width="8.625" style="452" customWidth="1"/>
    <col min="14085" max="14093" width="8.125" style="452" customWidth="1"/>
    <col min="14094" max="14104" width="8" style="452" customWidth="1"/>
    <col min="14105" max="14105" width="7.75" style="452" customWidth="1"/>
    <col min="14106" max="14336" width="9" style="452"/>
    <col min="14337" max="14337" width="2.5" style="452" customWidth="1"/>
    <col min="14338" max="14338" width="9.25" style="452" bestFit="1" customWidth="1"/>
    <col min="14339" max="14339" width="2" style="452" bestFit="1" customWidth="1"/>
    <col min="14340" max="14340" width="8.625" style="452" customWidth="1"/>
    <col min="14341" max="14349" width="8.125" style="452" customWidth="1"/>
    <col min="14350" max="14360" width="8" style="452" customWidth="1"/>
    <col min="14361" max="14361" width="7.75" style="452" customWidth="1"/>
    <col min="14362" max="14592" width="9" style="452"/>
    <col min="14593" max="14593" width="2.5" style="452" customWidth="1"/>
    <col min="14594" max="14594" width="9.25" style="452" bestFit="1" customWidth="1"/>
    <col min="14595" max="14595" width="2" style="452" bestFit="1" customWidth="1"/>
    <col min="14596" max="14596" width="8.625" style="452" customWidth="1"/>
    <col min="14597" max="14605" width="8.125" style="452" customWidth="1"/>
    <col min="14606" max="14616" width="8" style="452" customWidth="1"/>
    <col min="14617" max="14617" width="7.75" style="452" customWidth="1"/>
    <col min="14618" max="14848" width="9" style="452"/>
    <col min="14849" max="14849" width="2.5" style="452" customWidth="1"/>
    <col min="14850" max="14850" width="9.25" style="452" bestFit="1" customWidth="1"/>
    <col min="14851" max="14851" width="2" style="452" bestFit="1" customWidth="1"/>
    <col min="14852" max="14852" width="8.625" style="452" customWidth="1"/>
    <col min="14853" max="14861" width="8.125" style="452" customWidth="1"/>
    <col min="14862" max="14872" width="8" style="452" customWidth="1"/>
    <col min="14873" max="14873" width="7.75" style="452" customWidth="1"/>
    <col min="14874" max="15104" width="9" style="452"/>
    <col min="15105" max="15105" width="2.5" style="452" customWidth="1"/>
    <col min="15106" max="15106" width="9.25" style="452" bestFit="1" customWidth="1"/>
    <col min="15107" max="15107" width="2" style="452" bestFit="1" customWidth="1"/>
    <col min="15108" max="15108" width="8.625" style="452" customWidth="1"/>
    <col min="15109" max="15117" width="8.125" style="452" customWidth="1"/>
    <col min="15118" max="15128" width="8" style="452" customWidth="1"/>
    <col min="15129" max="15129" width="7.75" style="452" customWidth="1"/>
    <col min="15130" max="15360" width="9" style="452"/>
    <col min="15361" max="15361" width="2.5" style="452" customWidth="1"/>
    <col min="15362" max="15362" width="9.25" style="452" bestFit="1" customWidth="1"/>
    <col min="15363" max="15363" width="2" style="452" bestFit="1" customWidth="1"/>
    <col min="15364" max="15364" width="8.625" style="452" customWidth="1"/>
    <col min="15365" max="15373" width="8.125" style="452" customWidth="1"/>
    <col min="15374" max="15384" width="8" style="452" customWidth="1"/>
    <col min="15385" max="15385" width="7.75" style="452" customWidth="1"/>
    <col min="15386" max="15616" width="9" style="452"/>
    <col min="15617" max="15617" width="2.5" style="452" customWidth="1"/>
    <col min="15618" max="15618" width="9.25" style="452" bestFit="1" customWidth="1"/>
    <col min="15619" max="15619" width="2" style="452" bestFit="1" customWidth="1"/>
    <col min="15620" max="15620" width="8.625" style="452" customWidth="1"/>
    <col min="15621" max="15629" width="8.125" style="452" customWidth="1"/>
    <col min="15630" max="15640" width="8" style="452" customWidth="1"/>
    <col min="15641" max="15641" width="7.75" style="452" customWidth="1"/>
    <col min="15642" max="15872" width="9" style="452"/>
    <col min="15873" max="15873" width="2.5" style="452" customWidth="1"/>
    <col min="15874" max="15874" width="9.25" style="452" bestFit="1" customWidth="1"/>
    <col min="15875" max="15875" width="2" style="452" bestFit="1" customWidth="1"/>
    <col min="15876" max="15876" width="8.625" style="452" customWidth="1"/>
    <col min="15877" max="15885" width="8.125" style="452" customWidth="1"/>
    <col min="15886" max="15896" width="8" style="452" customWidth="1"/>
    <col min="15897" max="15897" width="7.75" style="452" customWidth="1"/>
    <col min="15898" max="16128" width="9" style="452"/>
    <col min="16129" max="16129" width="2.5" style="452" customWidth="1"/>
    <col min="16130" max="16130" width="9.25" style="452" bestFit="1" customWidth="1"/>
    <col min="16131" max="16131" width="2" style="452" bestFit="1" customWidth="1"/>
    <col min="16132" max="16132" width="8.625" style="452" customWidth="1"/>
    <col min="16133" max="16141" width="8.125" style="452" customWidth="1"/>
    <col min="16142" max="16152" width="8" style="452" customWidth="1"/>
    <col min="16153" max="16153" width="7.75" style="452" customWidth="1"/>
    <col min="16154" max="16384" width="9" style="452"/>
  </cols>
  <sheetData>
    <row r="1" spans="1:32" ht="13.5">
      <c r="A1" s="451" t="s">
        <v>3984</v>
      </c>
      <c r="I1" s="453"/>
      <c r="W1" s="454" t="s">
        <v>3948</v>
      </c>
      <c r="X1" s="454"/>
      <c r="Y1" s="455"/>
    </row>
    <row r="2" spans="1:32" ht="8.25" customHeight="1">
      <c r="W2" s="351"/>
      <c r="X2" s="351"/>
      <c r="Y2" s="455"/>
    </row>
    <row r="3" spans="1:32" s="469" customFormat="1" ht="15.75" customHeight="1">
      <c r="A3" s="456"/>
      <c r="B3" s="457"/>
      <c r="C3" s="456"/>
      <c r="D3" s="458"/>
      <c r="E3" s="459" t="s">
        <v>3985</v>
      </c>
      <c r="F3" s="460" t="s">
        <v>3986</v>
      </c>
      <c r="G3" s="461"/>
      <c r="H3" s="461"/>
      <c r="I3" s="461"/>
      <c r="J3" s="461"/>
      <c r="K3" s="461"/>
      <c r="L3" s="461"/>
      <c r="M3" s="462"/>
      <c r="N3" s="463"/>
      <c r="O3" s="463"/>
      <c r="P3" s="463"/>
      <c r="Q3" s="463"/>
      <c r="R3" s="464"/>
      <c r="S3" s="463"/>
      <c r="T3" s="463"/>
      <c r="U3" s="463"/>
      <c r="V3" s="465"/>
      <c r="W3" s="466" t="s">
        <v>3987</v>
      </c>
      <c r="X3" s="467" t="s">
        <v>3988</v>
      </c>
      <c r="Y3" s="468"/>
      <c r="Z3" s="301"/>
      <c r="AA3" s="301"/>
      <c r="AB3" s="301"/>
      <c r="AC3" s="301"/>
      <c r="AD3" s="301"/>
      <c r="AE3" s="301"/>
      <c r="AF3" s="301"/>
    </row>
    <row r="4" spans="1:32" s="469" customFormat="1" ht="15.75" customHeight="1">
      <c r="A4" s="301"/>
      <c r="B4" s="301"/>
      <c r="C4" s="470"/>
      <c r="D4" s="470"/>
      <c r="E4" s="471"/>
      <c r="F4" s="472" t="s">
        <v>3917</v>
      </c>
      <c r="G4" s="473" t="s">
        <v>3989</v>
      </c>
      <c r="H4" s="474"/>
      <c r="I4" s="474"/>
      <c r="J4" s="474"/>
      <c r="K4" s="475"/>
      <c r="L4" s="476"/>
      <c r="M4" s="477" t="s">
        <v>3990</v>
      </c>
      <c r="N4" s="477"/>
      <c r="O4" s="477"/>
      <c r="P4" s="477"/>
      <c r="Q4" s="477"/>
      <c r="R4" s="477"/>
      <c r="S4" s="478"/>
      <c r="T4" s="478"/>
      <c r="U4" s="478"/>
      <c r="V4" s="479"/>
      <c r="W4" s="480" t="s">
        <v>3991</v>
      </c>
      <c r="X4" s="481" t="s">
        <v>3992</v>
      </c>
      <c r="Y4" s="482"/>
      <c r="Z4" s="301"/>
      <c r="AA4" s="301"/>
      <c r="AB4" s="301"/>
      <c r="AC4" s="301"/>
      <c r="AD4" s="301"/>
      <c r="AE4" s="301"/>
      <c r="AF4" s="301"/>
    </row>
    <row r="5" spans="1:32" s="491" customFormat="1" ht="18" customHeight="1">
      <c r="A5" s="483"/>
      <c r="B5" s="484" t="s">
        <v>3969</v>
      </c>
      <c r="C5" s="470"/>
      <c r="D5" s="470"/>
      <c r="E5" s="471"/>
      <c r="F5" s="485"/>
      <c r="G5" s="486"/>
      <c r="H5" s="487" t="s">
        <v>3993</v>
      </c>
      <c r="I5" s="487" t="s">
        <v>3994</v>
      </c>
      <c r="J5" s="487" t="s">
        <v>3995</v>
      </c>
      <c r="K5" s="487" t="s">
        <v>3996</v>
      </c>
      <c r="L5" s="488"/>
      <c r="M5" s="489" t="s">
        <v>3997</v>
      </c>
      <c r="N5" s="487" t="s">
        <v>3998</v>
      </c>
      <c r="O5" s="487" t="s">
        <v>3999</v>
      </c>
      <c r="P5" s="487" t="s">
        <v>4000</v>
      </c>
      <c r="Q5" s="490" t="s">
        <v>4001</v>
      </c>
      <c r="R5" s="490" t="s">
        <v>4002</v>
      </c>
      <c r="S5" s="490" t="s">
        <v>4003</v>
      </c>
      <c r="T5" s="487" t="s">
        <v>4004</v>
      </c>
      <c r="U5" s="487" t="s">
        <v>4005</v>
      </c>
      <c r="V5" s="487" t="s">
        <v>4006</v>
      </c>
      <c r="W5" s="480"/>
      <c r="X5" s="481"/>
      <c r="Y5" s="482"/>
      <c r="Z5" s="483"/>
      <c r="AA5" s="483"/>
      <c r="AB5" s="483"/>
      <c r="AC5" s="483"/>
      <c r="AD5" s="483"/>
      <c r="AE5" s="483"/>
      <c r="AF5" s="483"/>
    </row>
    <row r="6" spans="1:32" s="499" customFormat="1" ht="17.25" customHeight="1">
      <c r="A6" s="372"/>
      <c r="B6" s="492"/>
      <c r="C6" s="493"/>
      <c r="D6" s="493"/>
      <c r="E6" s="471"/>
      <c r="F6" s="485"/>
      <c r="G6" s="494" t="s">
        <v>3985</v>
      </c>
      <c r="H6" s="495"/>
      <c r="I6" s="495"/>
      <c r="J6" s="495"/>
      <c r="K6" s="495"/>
      <c r="L6" s="496" t="s">
        <v>3917</v>
      </c>
      <c r="M6" s="497"/>
      <c r="N6" s="495"/>
      <c r="O6" s="495"/>
      <c r="P6" s="495"/>
      <c r="Q6" s="498"/>
      <c r="R6" s="498"/>
      <c r="S6" s="498"/>
      <c r="T6" s="495"/>
      <c r="U6" s="495"/>
      <c r="V6" s="495"/>
      <c r="W6" s="480"/>
      <c r="X6" s="481"/>
      <c r="Y6" s="482"/>
      <c r="Z6" s="372"/>
      <c r="AA6" s="372"/>
      <c r="AB6" s="372"/>
      <c r="AC6" s="372"/>
      <c r="AD6" s="372"/>
      <c r="AE6" s="372"/>
      <c r="AF6" s="372"/>
    </row>
    <row r="7" spans="1:32" s="507" customFormat="1" ht="15" customHeight="1">
      <c r="A7" s="500"/>
      <c r="B7" s="501"/>
      <c r="C7" s="502"/>
      <c r="D7" s="503"/>
      <c r="E7" s="504"/>
      <c r="F7" s="485"/>
      <c r="G7" s="505"/>
      <c r="H7" s="495"/>
      <c r="I7" s="495"/>
      <c r="J7" s="495"/>
      <c r="K7" s="495"/>
      <c r="L7" s="506"/>
      <c r="M7" s="497"/>
      <c r="N7" s="495"/>
      <c r="O7" s="495"/>
      <c r="P7" s="495"/>
      <c r="Q7" s="498"/>
      <c r="R7" s="498"/>
      <c r="S7" s="498"/>
      <c r="T7" s="495"/>
      <c r="U7" s="495"/>
      <c r="V7" s="495"/>
      <c r="W7" s="480"/>
      <c r="X7" s="481"/>
      <c r="Y7" s="482"/>
      <c r="Z7" s="500"/>
      <c r="AA7" s="500"/>
      <c r="AB7" s="500"/>
      <c r="AC7" s="500"/>
      <c r="AD7" s="500"/>
      <c r="AE7" s="500"/>
      <c r="AF7" s="500"/>
    </row>
    <row r="8" spans="1:32" s="507" customFormat="1" ht="16.5" customHeight="1">
      <c r="A8" s="508"/>
      <c r="B8" s="509"/>
      <c r="C8" s="510"/>
      <c r="D8" s="511"/>
      <c r="E8" s="512"/>
      <c r="F8" s="513"/>
      <c r="G8" s="514"/>
      <c r="H8" s="515"/>
      <c r="I8" s="515"/>
      <c r="J8" s="515"/>
      <c r="K8" s="515"/>
      <c r="L8" s="516"/>
      <c r="M8" s="517"/>
      <c r="N8" s="515"/>
      <c r="O8" s="515"/>
      <c r="P8" s="515"/>
      <c r="Q8" s="518"/>
      <c r="R8" s="518"/>
      <c r="S8" s="518"/>
      <c r="T8" s="515"/>
      <c r="U8" s="515"/>
      <c r="V8" s="515"/>
      <c r="W8" s="519"/>
      <c r="X8" s="520"/>
      <c r="Y8" s="482"/>
      <c r="Z8" s="500"/>
      <c r="AA8" s="500"/>
      <c r="AB8" s="500"/>
      <c r="AC8" s="500"/>
      <c r="AD8" s="500"/>
      <c r="AE8" s="500"/>
      <c r="AF8" s="500"/>
    </row>
    <row r="9" spans="1:32" ht="16.5" customHeight="1">
      <c r="A9" s="452" t="s">
        <v>3959</v>
      </c>
      <c r="D9" s="521"/>
      <c r="E9" s="522">
        <f>SUM(E10:E16)</f>
        <v>141074</v>
      </c>
      <c r="F9" s="522">
        <f>SUM(F10:F16)</f>
        <v>90781</v>
      </c>
      <c r="G9" s="522">
        <f t="shared" ref="G9:X9" si="0">SUM(G10:G16)</f>
        <v>75921</v>
      </c>
      <c r="H9" s="522">
        <f t="shared" si="0"/>
        <v>28356</v>
      </c>
      <c r="I9" s="522">
        <f t="shared" si="0"/>
        <v>33116</v>
      </c>
      <c r="J9" s="522">
        <f t="shared" si="0"/>
        <v>2198</v>
      </c>
      <c r="K9" s="522">
        <f t="shared" si="0"/>
        <v>12251</v>
      </c>
      <c r="L9" s="522">
        <v>14860</v>
      </c>
      <c r="M9" s="522">
        <f t="shared" si="0"/>
        <v>664</v>
      </c>
      <c r="N9" s="522">
        <f t="shared" si="0"/>
        <v>2537</v>
      </c>
      <c r="O9" s="522">
        <f t="shared" si="0"/>
        <v>1945</v>
      </c>
      <c r="P9" s="522">
        <f t="shared" si="0"/>
        <v>3696</v>
      </c>
      <c r="Q9" s="522">
        <f t="shared" si="0"/>
        <v>440</v>
      </c>
      <c r="R9" s="522">
        <f t="shared" si="0"/>
        <v>1412</v>
      </c>
      <c r="S9" s="522">
        <f t="shared" si="0"/>
        <v>268</v>
      </c>
      <c r="T9" s="522">
        <f t="shared" si="0"/>
        <v>773</v>
      </c>
      <c r="U9" s="522">
        <f t="shared" si="0"/>
        <v>1091</v>
      </c>
      <c r="V9" s="522">
        <f t="shared" si="0"/>
        <v>2034</v>
      </c>
      <c r="W9" s="522">
        <f t="shared" si="0"/>
        <v>1063</v>
      </c>
      <c r="X9" s="522">
        <f t="shared" si="0"/>
        <v>48725</v>
      </c>
      <c r="Y9" s="390"/>
      <c r="Z9" s="523"/>
    </row>
    <row r="10" spans="1:32" ht="12.75" customHeight="1">
      <c r="B10" s="452" t="s">
        <v>4007</v>
      </c>
      <c r="C10" s="452" t="s">
        <v>4008</v>
      </c>
      <c r="D10" s="524" t="s">
        <v>4009</v>
      </c>
      <c r="E10" s="525">
        <v>48725</v>
      </c>
      <c r="F10" s="526" t="s">
        <v>3897</v>
      </c>
      <c r="G10" s="526" t="s">
        <v>3897</v>
      </c>
      <c r="H10" s="526" t="s">
        <v>3897</v>
      </c>
      <c r="I10" s="526" t="s">
        <v>3897</v>
      </c>
      <c r="J10" s="526" t="s">
        <v>3897</v>
      </c>
      <c r="K10" s="526" t="s">
        <v>3897</v>
      </c>
      <c r="L10" s="527" t="s">
        <v>3897</v>
      </c>
      <c r="M10" s="526" t="s">
        <v>3897</v>
      </c>
      <c r="N10" s="526" t="s">
        <v>3981</v>
      </c>
      <c r="O10" s="526" t="s">
        <v>3897</v>
      </c>
      <c r="P10" s="526" t="s">
        <v>3897</v>
      </c>
      <c r="Q10" s="526" t="s">
        <v>3897</v>
      </c>
      <c r="R10" s="526" t="s">
        <v>3897</v>
      </c>
      <c r="S10" s="526" t="s">
        <v>4010</v>
      </c>
      <c r="T10" s="526" t="s">
        <v>3897</v>
      </c>
      <c r="U10" s="526" t="s">
        <v>3897</v>
      </c>
      <c r="V10" s="526" t="s">
        <v>3897</v>
      </c>
      <c r="W10" s="526" t="s">
        <v>3897</v>
      </c>
      <c r="X10" s="528">
        <v>48725</v>
      </c>
      <c r="Y10" s="379"/>
      <c r="Z10" s="523"/>
    </row>
    <row r="11" spans="1:32" ht="12.75" customHeight="1">
      <c r="C11" s="452" t="s">
        <v>4011</v>
      </c>
      <c r="D11" s="524"/>
      <c r="E11" s="525">
        <v>41349</v>
      </c>
      <c r="F11" s="528">
        <v>40333</v>
      </c>
      <c r="G11" s="528">
        <v>39078</v>
      </c>
      <c r="H11" s="528">
        <v>28356</v>
      </c>
      <c r="I11" s="526" t="s">
        <v>3897</v>
      </c>
      <c r="J11" s="528">
        <v>1707</v>
      </c>
      <c r="K11" s="528">
        <v>9015</v>
      </c>
      <c r="L11" s="522">
        <v>1255</v>
      </c>
      <c r="M11" s="526" t="s">
        <v>3897</v>
      </c>
      <c r="N11" s="526" t="s">
        <v>3897</v>
      </c>
      <c r="O11" s="526" t="s">
        <v>3897</v>
      </c>
      <c r="P11" s="526" t="s">
        <v>3897</v>
      </c>
      <c r="Q11" s="526" t="s">
        <v>3897</v>
      </c>
      <c r="R11" s="526" t="s">
        <v>3897</v>
      </c>
      <c r="S11" s="526" t="s">
        <v>3897</v>
      </c>
      <c r="T11" s="526" t="s">
        <v>3897</v>
      </c>
      <c r="U11" s="528">
        <v>1000</v>
      </c>
      <c r="V11" s="528">
        <v>255</v>
      </c>
      <c r="W11" s="528">
        <v>784</v>
      </c>
      <c r="X11" s="526" t="s">
        <v>3897</v>
      </c>
      <c r="Y11" s="380"/>
      <c r="Z11" s="523"/>
    </row>
    <row r="12" spans="1:32" ht="12.75" customHeight="1">
      <c r="C12" s="452" t="s">
        <v>4012</v>
      </c>
      <c r="D12" s="524"/>
      <c r="E12" s="525">
        <v>24663</v>
      </c>
      <c r="F12" s="528">
        <v>24410</v>
      </c>
      <c r="G12" s="528">
        <v>20385</v>
      </c>
      <c r="H12" s="526" t="s">
        <v>3897</v>
      </c>
      <c r="I12" s="528">
        <v>17433</v>
      </c>
      <c r="J12" s="528">
        <v>413</v>
      </c>
      <c r="K12" s="528">
        <v>2539</v>
      </c>
      <c r="L12" s="522">
        <v>4025</v>
      </c>
      <c r="M12" s="526" t="s">
        <v>3897</v>
      </c>
      <c r="N12" s="528">
        <v>2537</v>
      </c>
      <c r="O12" s="526" t="s">
        <v>3897</v>
      </c>
      <c r="P12" s="526" t="s">
        <v>3897</v>
      </c>
      <c r="Q12" s="528">
        <v>367</v>
      </c>
      <c r="R12" s="526" t="s">
        <v>3897</v>
      </c>
      <c r="S12" s="526" t="s">
        <v>3897</v>
      </c>
      <c r="T12" s="526" t="s">
        <v>3897</v>
      </c>
      <c r="U12" s="528">
        <v>82</v>
      </c>
      <c r="V12" s="528">
        <v>1039</v>
      </c>
      <c r="W12" s="528">
        <v>130</v>
      </c>
      <c r="X12" s="526" t="s">
        <v>3897</v>
      </c>
      <c r="Y12" s="380"/>
      <c r="Z12" s="523"/>
    </row>
    <row r="13" spans="1:32" ht="12.75" customHeight="1">
      <c r="C13" s="452" t="s">
        <v>4013</v>
      </c>
      <c r="D13" s="524"/>
      <c r="E13" s="525">
        <v>16665</v>
      </c>
      <c r="F13" s="528">
        <v>16499</v>
      </c>
      <c r="G13" s="528">
        <v>12331</v>
      </c>
      <c r="H13" s="526" t="s">
        <v>3897</v>
      </c>
      <c r="I13" s="528">
        <v>11673</v>
      </c>
      <c r="J13" s="528">
        <v>73</v>
      </c>
      <c r="K13" s="528">
        <v>585</v>
      </c>
      <c r="L13" s="522">
        <v>4168</v>
      </c>
      <c r="M13" s="528">
        <v>664</v>
      </c>
      <c r="N13" s="526" t="s">
        <v>3897</v>
      </c>
      <c r="O13" s="526" t="s">
        <v>3897</v>
      </c>
      <c r="P13" s="528">
        <v>2000</v>
      </c>
      <c r="Q13" s="528">
        <v>54</v>
      </c>
      <c r="R13" s="528">
        <v>769</v>
      </c>
      <c r="S13" s="528">
        <v>125</v>
      </c>
      <c r="T13" s="526" t="s">
        <v>3897</v>
      </c>
      <c r="U13" s="528">
        <v>8</v>
      </c>
      <c r="V13" s="528">
        <v>548</v>
      </c>
      <c r="W13" s="528">
        <v>83</v>
      </c>
      <c r="X13" s="526" t="s">
        <v>3897</v>
      </c>
      <c r="Y13" s="380"/>
      <c r="Z13" s="523"/>
    </row>
    <row r="14" spans="1:32" ht="12.75" customHeight="1">
      <c r="C14" s="452" t="s">
        <v>4014</v>
      </c>
      <c r="D14" s="524"/>
      <c r="E14" s="525">
        <v>6318</v>
      </c>
      <c r="F14" s="528">
        <v>6231</v>
      </c>
      <c r="G14" s="528">
        <v>3464</v>
      </c>
      <c r="H14" s="526" t="s">
        <v>3897</v>
      </c>
      <c r="I14" s="528">
        <v>3367</v>
      </c>
      <c r="J14" s="528">
        <v>5</v>
      </c>
      <c r="K14" s="528">
        <v>92</v>
      </c>
      <c r="L14" s="522">
        <v>2767</v>
      </c>
      <c r="M14" s="526" t="s">
        <v>3981</v>
      </c>
      <c r="N14" s="526" t="s">
        <v>3897</v>
      </c>
      <c r="O14" s="528">
        <v>751</v>
      </c>
      <c r="P14" s="528">
        <v>1224</v>
      </c>
      <c r="Q14" s="528">
        <v>10</v>
      </c>
      <c r="R14" s="528">
        <v>418</v>
      </c>
      <c r="S14" s="528">
        <v>79</v>
      </c>
      <c r="T14" s="528">
        <v>145</v>
      </c>
      <c r="U14" s="528">
        <v>1</v>
      </c>
      <c r="V14" s="528">
        <v>139</v>
      </c>
      <c r="W14" s="528">
        <v>40</v>
      </c>
      <c r="X14" s="526" t="s">
        <v>3897</v>
      </c>
      <c r="Y14" s="380"/>
      <c r="Z14" s="523"/>
    </row>
    <row r="15" spans="1:32" ht="12.75" customHeight="1">
      <c r="C15" s="452" t="s">
        <v>4015</v>
      </c>
      <c r="D15" s="524"/>
      <c r="E15" s="525">
        <v>2277</v>
      </c>
      <c r="F15" s="528">
        <v>2250</v>
      </c>
      <c r="G15" s="528">
        <v>533</v>
      </c>
      <c r="H15" s="526" t="s">
        <v>3897</v>
      </c>
      <c r="I15" s="528">
        <v>516</v>
      </c>
      <c r="J15" s="526" t="s">
        <v>3897</v>
      </c>
      <c r="K15" s="528">
        <v>17</v>
      </c>
      <c r="L15" s="522">
        <v>1717</v>
      </c>
      <c r="M15" s="526" t="s">
        <v>3897</v>
      </c>
      <c r="N15" s="526" t="s">
        <v>3897</v>
      </c>
      <c r="O15" s="528">
        <v>825</v>
      </c>
      <c r="P15" s="528">
        <v>405</v>
      </c>
      <c r="Q15" s="528">
        <v>8</v>
      </c>
      <c r="R15" s="528">
        <v>159</v>
      </c>
      <c r="S15" s="528">
        <v>31</v>
      </c>
      <c r="T15" s="528">
        <v>252</v>
      </c>
      <c r="U15" s="526" t="s">
        <v>3897</v>
      </c>
      <c r="V15" s="528">
        <v>37</v>
      </c>
      <c r="W15" s="528">
        <v>14</v>
      </c>
      <c r="X15" s="526" t="s">
        <v>3897</v>
      </c>
      <c r="Y15" s="380"/>
      <c r="Z15" s="523"/>
    </row>
    <row r="16" spans="1:32" ht="12.75" customHeight="1">
      <c r="C16" s="452" t="s">
        <v>4016</v>
      </c>
      <c r="D16" s="524" t="s">
        <v>4017</v>
      </c>
      <c r="E16" s="525">
        <v>1077</v>
      </c>
      <c r="F16" s="528">
        <v>1058</v>
      </c>
      <c r="G16" s="528">
        <v>130</v>
      </c>
      <c r="H16" s="526" t="s">
        <v>3897</v>
      </c>
      <c r="I16" s="528">
        <v>127</v>
      </c>
      <c r="J16" s="526" t="s">
        <v>3897</v>
      </c>
      <c r="K16" s="528">
        <v>3</v>
      </c>
      <c r="L16" s="522">
        <v>928</v>
      </c>
      <c r="M16" s="526" t="s">
        <v>3897</v>
      </c>
      <c r="N16" s="526" t="s">
        <v>3897</v>
      </c>
      <c r="O16" s="528">
        <v>369</v>
      </c>
      <c r="P16" s="528">
        <v>67</v>
      </c>
      <c r="Q16" s="528">
        <v>1</v>
      </c>
      <c r="R16" s="528">
        <v>66</v>
      </c>
      <c r="S16" s="528">
        <v>33</v>
      </c>
      <c r="T16" s="528">
        <v>376</v>
      </c>
      <c r="U16" s="526" t="s">
        <v>3897</v>
      </c>
      <c r="V16" s="528">
        <v>16</v>
      </c>
      <c r="W16" s="528">
        <v>12</v>
      </c>
      <c r="X16" s="526" t="s">
        <v>3897</v>
      </c>
      <c r="Y16" s="380"/>
      <c r="Z16" s="523"/>
    </row>
    <row r="17" spans="1:26" ht="12.75" customHeight="1">
      <c r="A17" s="452" t="s">
        <v>4018</v>
      </c>
      <c r="D17" s="521"/>
      <c r="E17" s="529">
        <v>325237</v>
      </c>
      <c r="F17" s="529">
        <v>272325</v>
      </c>
      <c r="G17" s="529">
        <v>210105</v>
      </c>
      <c r="H17" s="529">
        <v>56712</v>
      </c>
      <c r="I17" s="529">
        <v>119851</v>
      </c>
      <c r="J17" s="529">
        <v>4970</v>
      </c>
      <c r="K17" s="529">
        <v>28572</v>
      </c>
      <c r="L17" s="529">
        <v>62220</v>
      </c>
      <c r="M17" s="529">
        <v>2656</v>
      </c>
      <c r="N17" s="529">
        <v>7611</v>
      </c>
      <c r="O17" s="529">
        <v>11337</v>
      </c>
      <c r="P17" s="529">
        <v>17028</v>
      </c>
      <c r="Q17" s="529">
        <v>1422</v>
      </c>
      <c r="R17" s="529">
        <v>6607</v>
      </c>
      <c r="S17" s="529">
        <v>1331</v>
      </c>
      <c r="T17" s="529">
        <v>5088</v>
      </c>
      <c r="U17" s="529">
        <v>2283</v>
      </c>
      <c r="V17" s="529">
        <v>6857</v>
      </c>
      <c r="W17" s="529">
        <v>2660</v>
      </c>
      <c r="X17" s="529">
        <v>48725</v>
      </c>
      <c r="Y17" s="530"/>
      <c r="Z17" s="523"/>
    </row>
    <row r="18" spans="1:26" ht="12.75" customHeight="1">
      <c r="A18" s="452" t="s">
        <v>4019</v>
      </c>
      <c r="D18" s="521"/>
      <c r="E18" s="531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Z18" s="523"/>
    </row>
    <row r="19" spans="1:26" ht="12.75" customHeight="1">
      <c r="A19" s="452" t="s">
        <v>4020</v>
      </c>
      <c r="D19" s="521"/>
      <c r="E19" s="531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Z19" s="523"/>
    </row>
    <row r="20" spans="1:26" ht="12.75" customHeight="1">
      <c r="B20" s="452" t="s">
        <v>52</v>
      </c>
      <c r="D20" s="521"/>
      <c r="E20" s="522">
        <v>10518</v>
      </c>
      <c r="F20" s="522">
        <v>10467</v>
      </c>
      <c r="G20" s="522">
        <v>8593</v>
      </c>
      <c r="H20" s="533" t="s">
        <v>3897</v>
      </c>
      <c r="I20" s="534">
        <v>7911</v>
      </c>
      <c r="J20" s="534">
        <v>34</v>
      </c>
      <c r="K20" s="534">
        <v>648</v>
      </c>
      <c r="L20" s="522">
        <v>1874</v>
      </c>
      <c r="M20" s="533" t="s">
        <v>3897</v>
      </c>
      <c r="N20" s="533" t="s">
        <v>3897</v>
      </c>
      <c r="O20" s="534">
        <v>538</v>
      </c>
      <c r="P20" s="534">
        <v>490</v>
      </c>
      <c r="Q20" s="534">
        <v>19</v>
      </c>
      <c r="R20" s="534">
        <v>258</v>
      </c>
      <c r="S20" s="534">
        <v>34</v>
      </c>
      <c r="T20" s="534">
        <v>357</v>
      </c>
      <c r="U20" s="533" t="s">
        <v>3897</v>
      </c>
      <c r="V20" s="534">
        <v>178</v>
      </c>
      <c r="W20" s="534">
        <v>51</v>
      </c>
      <c r="X20" s="533" t="s">
        <v>3897</v>
      </c>
      <c r="Y20" s="535"/>
      <c r="Z20" s="523"/>
    </row>
    <row r="21" spans="1:26" ht="12.75" customHeight="1">
      <c r="B21" s="452" t="s">
        <v>4021</v>
      </c>
      <c r="D21" s="521"/>
      <c r="E21" s="529">
        <v>43837</v>
      </c>
      <c r="F21" s="529">
        <v>43583</v>
      </c>
      <c r="G21" s="522">
        <v>33047</v>
      </c>
      <c r="H21" s="533" t="s">
        <v>3897</v>
      </c>
      <c r="I21" s="534">
        <v>31033</v>
      </c>
      <c r="J21" s="534">
        <v>89</v>
      </c>
      <c r="K21" s="534">
        <v>1925</v>
      </c>
      <c r="L21" s="522">
        <v>10536</v>
      </c>
      <c r="M21" s="533" t="s">
        <v>3897</v>
      </c>
      <c r="N21" s="533" t="s">
        <v>3897</v>
      </c>
      <c r="O21" s="534">
        <v>3257</v>
      </c>
      <c r="P21" s="534">
        <v>2438</v>
      </c>
      <c r="Q21" s="534">
        <v>90</v>
      </c>
      <c r="R21" s="534">
        <v>1320</v>
      </c>
      <c r="S21" s="534">
        <v>239</v>
      </c>
      <c r="T21" s="534">
        <v>2447</v>
      </c>
      <c r="U21" s="533" t="s">
        <v>3897</v>
      </c>
      <c r="V21" s="534">
        <v>745</v>
      </c>
      <c r="W21" s="534">
        <v>254</v>
      </c>
      <c r="X21" s="533" t="s">
        <v>3897</v>
      </c>
      <c r="Y21" s="535"/>
      <c r="Z21" s="523"/>
    </row>
    <row r="22" spans="1:26" ht="12.75" customHeight="1">
      <c r="B22" s="452" t="s">
        <v>4022</v>
      </c>
      <c r="D22" s="521"/>
      <c r="E22" s="529">
        <v>13901</v>
      </c>
      <c r="F22" s="529">
        <v>13836</v>
      </c>
      <c r="G22" s="522">
        <v>11401</v>
      </c>
      <c r="H22" s="536">
        <v>0</v>
      </c>
      <c r="I22" s="529">
        <v>10571</v>
      </c>
      <c r="J22" s="529">
        <v>40</v>
      </c>
      <c r="K22" s="529">
        <v>790</v>
      </c>
      <c r="L22" s="522">
        <v>2435</v>
      </c>
      <c r="M22" s="536">
        <v>0</v>
      </c>
      <c r="N22" s="536">
        <v>0</v>
      </c>
      <c r="O22" s="529">
        <v>724</v>
      </c>
      <c r="P22" s="529">
        <v>627</v>
      </c>
      <c r="Q22" s="536">
        <v>21</v>
      </c>
      <c r="R22" s="529">
        <v>307</v>
      </c>
      <c r="S22" s="529">
        <v>52</v>
      </c>
      <c r="T22" s="529">
        <v>492</v>
      </c>
      <c r="U22" s="536">
        <v>0</v>
      </c>
      <c r="V22" s="529">
        <v>212</v>
      </c>
      <c r="W22" s="536">
        <v>65</v>
      </c>
      <c r="X22" s="536">
        <v>0</v>
      </c>
      <c r="Y22" s="537"/>
      <c r="Z22" s="523"/>
    </row>
    <row r="23" spans="1:26" ht="12.75" customHeight="1">
      <c r="A23" s="452" t="s">
        <v>4023</v>
      </c>
      <c r="D23" s="521"/>
      <c r="E23" s="538"/>
      <c r="F23" s="539"/>
      <c r="G23" s="539"/>
      <c r="H23" s="538"/>
      <c r="I23" s="538"/>
      <c r="J23" s="538"/>
      <c r="K23" s="538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40"/>
      <c r="Z23" s="523"/>
    </row>
    <row r="24" spans="1:26" ht="12.75" customHeight="1">
      <c r="B24" s="452" t="s">
        <v>52</v>
      </c>
      <c r="D24" s="521"/>
      <c r="E24" s="522">
        <v>27221</v>
      </c>
      <c r="F24" s="522">
        <v>27105</v>
      </c>
      <c r="G24" s="522">
        <v>21410</v>
      </c>
      <c r="H24" s="533" t="s">
        <v>3897</v>
      </c>
      <c r="I24" s="534">
        <v>18179</v>
      </c>
      <c r="J24" s="534">
        <v>282</v>
      </c>
      <c r="K24" s="534">
        <v>2949</v>
      </c>
      <c r="L24" s="522">
        <v>5695</v>
      </c>
      <c r="M24" s="534">
        <v>1</v>
      </c>
      <c r="N24" s="533" t="s">
        <v>3897</v>
      </c>
      <c r="O24" s="534">
        <v>1416</v>
      </c>
      <c r="P24" s="534">
        <v>1733</v>
      </c>
      <c r="Q24" s="534">
        <v>86</v>
      </c>
      <c r="R24" s="534">
        <v>959</v>
      </c>
      <c r="S24" s="534">
        <v>56</v>
      </c>
      <c r="T24" s="534">
        <v>663</v>
      </c>
      <c r="U24" s="534">
        <v>5</v>
      </c>
      <c r="V24" s="534">
        <v>776</v>
      </c>
      <c r="W24" s="534">
        <v>114</v>
      </c>
      <c r="X24" s="534">
        <v>2</v>
      </c>
      <c r="Y24" s="541"/>
      <c r="Z24" s="523"/>
    </row>
    <row r="25" spans="1:26" ht="12.75" customHeight="1">
      <c r="B25" s="452" t="s">
        <v>4021</v>
      </c>
      <c r="D25" s="521"/>
      <c r="E25" s="529">
        <v>110472</v>
      </c>
      <c r="F25" s="529">
        <v>109963</v>
      </c>
      <c r="G25" s="522">
        <v>80138</v>
      </c>
      <c r="H25" s="533" t="s">
        <v>3897</v>
      </c>
      <c r="I25" s="534">
        <v>71117</v>
      </c>
      <c r="J25" s="534">
        <v>755</v>
      </c>
      <c r="K25" s="534">
        <v>8266</v>
      </c>
      <c r="L25" s="522">
        <v>29825</v>
      </c>
      <c r="M25" s="534">
        <v>4</v>
      </c>
      <c r="N25" s="533" t="s">
        <v>3897</v>
      </c>
      <c r="O25" s="534">
        <v>8487</v>
      </c>
      <c r="P25" s="534">
        <v>8545</v>
      </c>
      <c r="Q25" s="534">
        <v>322</v>
      </c>
      <c r="R25" s="534">
        <v>4647</v>
      </c>
      <c r="S25" s="534">
        <v>370</v>
      </c>
      <c r="T25" s="534">
        <v>4455</v>
      </c>
      <c r="U25" s="534">
        <v>13</v>
      </c>
      <c r="V25" s="534">
        <v>2982</v>
      </c>
      <c r="W25" s="536">
        <v>656</v>
      </c>
      <c r="X25" s="534">
        <v>2</v>
      </c>
      <c r="Y25" s="541"/>
      <c r="Z25" s="523"/>
    </row>
    <row r="26" spans="1:26" ht="12.75" customHeight="1">
      <c r="B26" s="452" t="s">
        <v>4024</v>
      </c>
      <c r="D26" s="521"/>
      <c r="E26" s="529">
        <v>46893</v>
      </c>
      <c r="F26" s="529">
        <v>46698</v>
      </c>
      <c r="G26" s="522">
        <v>37266</v>
      </c>
      <c r="H26" s="529">
        <v>0</v>
      </c>
      <c r="I26" s="529">
        <v>32168</v>
      </c>
      <c r="J26" s="529">
        <v>413</v>
      </c>
      <c r="K26" s="529">
        <v>4685</v>
      </c>
      <c r="L26" s="522">
        <v>9432</v>
      </c>
      <c r="M26" s="536">
        <v>1</v>
      </c>
      <c r="N26" s="536">
        <v>0</v>
      </c>
      <c r="O26" s="529">
        <v>2602</v>
      </c>
      <c r="P26" s="529">
        <v>2942</v>
      </c>
      <c r="Q26" s="529">
        <v>112</v>
      </c>
      <c r="R26" s="529">
        <v>1346</v>
      </c>
      <c r="S26" s="542">
        <v>98</v>
      </c>
      <c r="T26" s="529">
        <v>1220</v>
      </c>
      <c r="U26" s="529">
        <v>8</v>
      </c>
      <c r="V26" s="529">
        <v>1103</v>
      </c>
      <c r="W26" s="536">
        <v>193</v>
      </c>
      <c r="X26" s="529">
        <v>2</v>
      </c>
      <c r="Y26" s="543"/>
      <c r="Z26" s="523"/>
    </row>
    <row r="27" spans="1:26" ht="12.75" customHeight="1">
      <c r="A27" s="452" t="s">
        <v>4019</v>
      </c>
      <c r="B27" s="524"/>
      <c r="C27" s="524"/>
      <c r="D27" s="521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23"/>
    </row>
    <row r="28" spans="1:26" ht="12.75" customHeight="1">
      <c r="A28" s="455"/>
      <c r="B28" s="455" t="s">
        <v>4025</v>
      </c>
      <c r="C28" s="524"/>
      <c r="D28" s="524"/>
      <c r="E28" s="378">
        <v>2038</v>
      </c>
      <c r="F28" s="544" t="s">
        <v>4026</v>
      </c>
      <c r="G28" s="544" t="s">
        <v>4026</v>
      </c>
      <c r="H28" s="544" t="s">
        <v>4026</v>
      </c>
      <c r="I28" s="544" t="s">
        <v>4026</v>
      </c>
      <c r="J28" s="544" t="s">
        <v>4026</v>
      </c>
      <c r="K28" s="544" t="s">
        <v>4026</v>
      </c>
      <c r="L28" s="544" t="s">
        <v>4026</v>
      </c>
      <c r="M28" s="544" t="s">
        <v>4026</v>
      </c>
      <c r="N28" s="544" t="s">
        <v>4026</v>
      </c>
      <c r="O28" s="544" t="s">
        <v>4026</v>
      </c>
      <c r="P28" s="544" t="s">
        <v>4026</v>
      </c>
      <c r="Q28" s="544" t="s">
        <v>4026</v>
      </c>
      <c r="R28" s="544" t="s">
        <v>4026</v>
      </c>
      <c r="S28" s="544" t="s">
        <v>4026</v>
      </c>
      <c r="T28" s="544" t="s">
        <v>4026</v>
      </c>
      <c r="U28" s="544" t="s">
        <v>4026</v>
      </c>
      <c r="V28" s="544" t="s">
        <v>4026</v>
      </c>
      <c r="W28" s="544" t="s">
        <v>4026</v>
      </c>
      <c r="X28" s="544" t="s">
        <v>4026</v>
      </c>
      <c r="Y28" s="544"/>
      <c r="Z28" s="523"/>
    </row>
    <row r="29" spans="1:26" ht="12.75" customHeight="1">
      <c r="A29" s="455"/>
      <c r="B29" s="455" t="s">
        <v>4027</v>
      </c>
      <c r="C29" s="524"/>
      <c r="D29" s="524"/>
      <c r="E29" s="378">
        <v>5372</v>
      </c>
      <c r="F29" s="544" t="s">
        <v>4026</v>
      </c>
      <c r="G29" s="544" t="s">
        <v>4026</v>
      </c>
      <c r="H29" s="544" t="s">
        <v>4026</v>
      </c>
      <c r="I29" s="544" t="s">
        <v>4026</v>
      </c>
      <c r="J29" s="544" t="s">
        <v>4026</v>
      </c>
      <c r="K29" s="544" t="s">
        <v>4026</v>
      </c>
      <c r="L29" s="544" t="s">
        <v>4026</v>
      </c>
      <c r="M29" s="544" t="s">
        <v>4026</v>
      </c>
      <c r="N29" s="544" t="s">
        <v>4026</v>
      </c>
      <c r="O29" s="544" t="s">
        <v>4026</v>
      </c>
      <c r="P29" s="544" t="s">
        <v>4026</v>
      </c>
      <c r="Q29" s="544" t="s">
        <v>4026</v>
      </c>
      <c r="R29" s="544" t="s">
        <v>4026</v>
      </c>
      <c r="S29" s="544" t="s">
        <v>4026</v>
      </c>
      <c r="T29" s="544" t="s">
        <v>4026</v>
      </c>
      <c r="U29" s="544" t="s">
        <v>4026</v>
      </c>
      <c r="V29" s="544" t="s">
        <v>4026</v>
      </c>
      <c r="W29" s="544" t="s">
        <v>4026</v>
      </c>
      <c r="X29" s="544" t="s">
        <v>4026</v>
      </c>
      <c r="Y29" s="544"/>
      <c r="Z29" s="523"/>
    </row>
    <row r="30" spans="1:26" ht="12.75" customHeight="1">
      <c r="A30" s="455"/>
      <c r="B30" s="455" t="s">
        <v>4028</v>
      </c>
      <c r="C30" s="524"/>
      <c r="D30" s="524"/>
      <c r="E30" s="378">
        <v>225</v>
      </c>
      <c r="F30" s="544" t="s">
        <v>4026</v>
      </c>
      <c r="G30" s="544" t="s">
        <v>4026</v>
      </c>
      <c r="H30" s="544" t="s">
        <v>4026</v>
      </c>
      <c r="I30" s="544" t="s">
        <v>4026</v>
      </c>
      <c r="J30" s="544" t="s">
        <v>4026</v>
      </c>
      <c r="K30" s="544" t="s">
        <v>4026</v>
      </c>
      <c r="L30" s="544" t="s">
        <v>4026</v>
      </c>
      <c r="M30" s="544" t="s">
        <v>4026</v>
      </c>
      <c r="N30" s="544" t="s">
        <v>4026</v>
      </c>
      <c r="O30" s="544" t="s">
        <v>4026</v>
      </c>
      <c r="P30" s="544" t="s">
        <v>4026</v>
      </c>
      <c r="Q30" s="544" t="s">
        <v>4026</v>
      </c>
      <c r="R30" s="544" t="s">
        <v>4026</v>
      </c>
      <c r="S30" s="544" t="s">
        <v>4026</v>
      </c>
      <c r="T30" s="544" t="s">
        <v>4026</v>
      </c>
      <c r="U30" s="544" t="s">
        <v>4026</v>
      </c>
      <c r="V30" s="544" t="s">
        <v>4026</v>
      </c>
      <c r="W30" s="544" t="s">
        <v>4026</v>
      </c>
      <c r="X30" s="544" t="s">
        <v>4026</v>
      </c>
      <c r="Y30" s="544"/>
      <c r="Z30" s="523"/>
    </row>
    <row r="31" spans="1:26" ht="12.75" customHeight="1">
      <c r="A31" s="545"/>
      <c r="B31" s="545" t="s">
        <v>4029</v>
      </c>
      <c r="C31" s="546"/>
      <c r="D31" s="546"/>
      <c r="E31" s="547">
        <v>570</v>
      </c>
      <c r="F31" s="548" t="s">
        <v>4026</v>
      </c>
      <c r="G31" s="548" t="s">
        <v>4026</v>
      </c>
      <c r="H31" s="548" t="s">
        <v>4026</v>
      </c>
      <c r="I31" s="548" t="s">
        <v>4026</v>
      </c>
      <c r="J31" s="548" t="s">
        <v>4026</v>
      </c>
      <c r="K31" s="548" t="s">
        <v>4026</v>
      </c>
      <c r="L31" s="548" t="s">
        <v>4026</v>
      </c>
      <c r="M31" s="548" t="s">
        <v>4026</v>
      </c>
      <c r="N31" s="548" t="s">
        <v>4026</v>
      </c>
      <c r="O31" s="548" t="s">
        <v>4026</v>
      </c>
      <c r="P31" s="548" t="s">
        <v>4026</v>
      </c>
      <c r="Q31" s="548" t="s">
        <v>4026</v>
      </c>
      <c r="R31" s="548" t="s">
        <v>4026</v>
      </c>
      <c r="S31" s="548" t="s">
        <v>4026</v>
      </c>
      <c r="T31" s="548" t="s">
        <v>4026</v>
      </c>
      <c r="U31" s="548" t="s">
        <v>4026</v>
      </c>
      <c r="V31" s="548" t="s">
        <v>4026</v>
      </c>
      <c r="W31" s="548" t="s">
        <v>4026</v>
      </c>
      <c r="X31" s="548" t="s">
        <v>4026</v>
      </c>
      <c r="Y31" s="544"/>
      <c r="Z31" s="523"/>
    </row>
    <row r="32" spans="1:26" ht="15.75" customHeight="1">
      <c r="A32" s="524" t="s">
        <v>4030</v>
      </c>
      <c r="B32" s="524"/>
      <c r="C32" s="524"/>
      <c r="D32" s="524"/>
      <c r="E32" s="549"/>
      <c r="F32" s="549"/>
      <c r="G32" s="549"/>
      <c r="H32" s="549"/>
      <c r="I32" s="549"/>
      <c r="J32" s="549"/>
      <c r="K32" s="549"/>
      <c r="L32" s="549"/>
      <c r="M32" s="549"/>
      <c r="N32" s="549"/>
      <c r="O32" s="549"/>
      <c r="P32" s="549"/>
      <c r="Q32" s="549"/>
      <c r="R32" s="549"/>
      <c r="S32" s="549"/>
      <c r="T32" s="549"/>
      <c r="U32" s="549"/>
      <c r="V32" s="549"/>
      <c r="W32" s="549"/>
      <c r="X32" s="549"/>
      <c r="Y32" s="544"/>
    </row>
    <row r="33" spans="1:32" ht="18" customHeight="1">
      <c r="A33" s="524"/>
      <c r="B33" s="524"/>
      <c r="C33" s="524"/>
      <c r="D33" s="524"/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49"/>
      <c r="T33" s="549"/>
      <c r="U33" s="549"/>
      <c r="V33" s="549"/>
      <c r="W33" s="549"/>
      <c r="X33" s="549"/>
      <c r="Y33" s="544"/>
    </row>
    <row r="34" spans="1:32" ht="13.5">
      <c r="A34" s="451" t="s">
        <v>4031</v>
      </c>
      <c r="X34" s="454" t="s">
        <v>3948</v>
      </c>
      <c r="Y34" s="454"/>
    </row>
    <row r="35" spans="1:32" ht="8.25" customHeight="1">
      <c r="X35" s="351"/>
      <c r="Y35" s="351"/>
    </row>
    <row r="36" spans="1:32" s="469" customFormat="1" ht="15.75" customHeight="1">
      <c r="A36" s="456"/>
      <c r="B36" s="457"/>
      <c r="C36" s="456"/>
      <c r="D36" s="458"/>
      <c r="E36" s="459" t="s">
        <v>3985</v>
      </c>
      <c r="F36" s="460" t="s">
        <v>3986</v>
      </c>
      <c r="G36" s="461"/>
      <c r="H36" s="461"/>
      <c r="I36" s="461"/>
      <c r="J36" s="461"/>
      <c r="K36" s="461"/>
      <c r="L36" s="461"/>
      <c r="M36" s="462"/>
      <c r="N36" s="463"/>
      <c r="O36" s="463"/>
      <c r="P36" s="463"/>
      <c r="Q36" s="463"/>
      <c r="R36" s="464"/>
      <c r="S36" s="463"/>
      <c r="T36" s="463"/>
      <c r="U36" s="463"/>
      <c r="V36" s="465"/>
      <c r="W36" s="466" t="s">
        <v>3987</v>
      </c>
      <c r="X36" s="467" t="s">
        <v>3988</v>
      </c>
      <c r="Y36" s="467" t="s">
        <v>4032</v>
      </c>
      <c r="Z36" s="301"/>
      <c r="AA36" s="301"/>
      <c r="AB36" s="301"/>
      <c r="AC36" s="301"/>
      <c r="AD36" s="301"/>
      <c r="AE36" s="301"/>
      <c r="AF36" s="301"/>
    </row>
    <row r="37" spans="1:32" s="469" customFormat="1" ht="15.75" customHeight="1">
      <c r="A37" s="301"/>
      <c r="B37" s="301"/>
      <c r="C37" s="470"/>
      <c r="D37" s="470"/>
      <c r="E37" s="471"/>
      <c r="F37" s="472" t="s">
        <v>3917</v>
      </c>
      <c r="G37" s="473" t="s">
        <v>3989</v>
      </c>
      <c r="H37" s="474"/>
      <c r="I37" s="474"/>
      <c r="J37" s="474"/>
      <c r="K37" s="475"/>
      <c r="L37" s="476"/>
      <c r="M37" s="477" t="s">
        <v>3990</v>
      </c>
      <c r="N37" s="477"/>
      <c r="O37" s="477"/>
      <c r="P37" s="477"/>
      <c r="Q37" s="477"/>
      <c r="R37" s="477"/>
      <c r="S37" s="478"/>
      <c r="T37" s="478"/>
      <c r="U37" s="478"/>
      <c r="V37" s="479"/>
      <c r="W37" s="480" t="s">
        <v>3991</v>
      </c>
      <c r="X37" s="481" t="s">
        <v>3992</v>
      </c>
      <c r="Y37" s="481" t="s">
        <v>4033</v>
      </c>
      <c r="Z37" s="301"/>
      <c r="AA37" s="301"/>
      <c r="AB37" s="301"/>
      <c r="AC37" s="301"/>
      <c r="AD37" s="301"/>
      <c r="AE37" s="301"/>
      <c r="AF37" s="301"/>
    </row>
    <row r="38" spans="1:32" s="491" customFormat="1" ht="18" customHeight="1">
      <c r="A38" s="483"/>
      <c r="B38" s="484" t="s">
        <v>4034</v>
      </c>
      <c r="C38" s="470"/>
      <c r="D38" s="470"/>
      <c r="E38" s="471"/>
      <c r="F38" s="485"/>
      <c r="G38" s="550" t="s">
        <v>3985</v>
      </c>
      <c r="H38" s="487" t="s">
        <v>3993</v>
      </c>
      <c r="I38" s="487" t="s">
        <v>3994</v>
      </c>
      <c r="J38" s="487" t="s">
        <v>3995</v>
      </c>
      <c r="K38" s="487" t="s">
        <v>3996</v>
      </c>
      <c r="L38" s="472" t="s">
        <v>3917</v>
      </c>
      <c r="M38" s="489" t="s">
        <v>3997</v>
      </c>
      <c r="N38" s="487" t="s">
        <v>3998</v>
      </c>
      <c r="O38" s="487" t="s">
        <v>4035</v>
      </c>
      <c r="P38" s="487" t="s">
        <v>4036</v>
      </c>
      <c r="Q38" s="490" t="s">
        <v>4037</v>
      </c>
      <c r="R38" s="490" t="s">
        <v>4002</v>
      </c>
      <c r="S38" s="490" t="s">
        <v>4003</v>
      </c>
      <c r="T38" s="487" t="s">
        <v>4004</v>
      </c>
      <c r="U38" s="487" t="s">
        <v>4005</v>
      </c>
      <c r="V38" s="487" t="s">
        <v>4038</v>
      </c>
      <c r="W38" s="480"/>
      <c r="X38" s="481"/>
      <c r="Y38" s="481"/>
      <c r="Z38" s="483"/>
      <c r="AA38" s="483"/>
      <c r="AB38" s="483"/>
      <c r="AC38" s="483"/>
      <c r="AD38" s="483"/>
      <c r="AE38" s="483"/>
      <c r="AF38" s="483"/>
    </row>
    <row r="39" spans="1:32" s="499" customFormat="1" ht="17.25" customHeight="1">
      <c r="A39" s="372"/>
      <c r="B39" s="492"/>
      <c r="C39" s="493"/>
      <c r="D39" s="493"/>
      <c r="E39" s="471"/>
      <c r="F39" s="485"/>
      <c r="G39" s="551"/>
      <c r="H39" s="552"/>
      <c r="I39" s="495"/>
      <c r="J39" s="495"/>
      <c r="K39" s="495"/>
      <c r="L39" s="485"/>
      <c r="M39" s="497"/>
      <c r="N39" s="495"/>
      <c r="O39" s="495"/>
      <c r="P39" s="495"/>
      <c r="Q39" s="498"/>
      <c r="R39" s="498"/>
      <c r="S39" s="498"/>
      <c r="T39" s="495"/>
      <c r="U39" s="495"/>
      <c r="V39" s="495"/>
      <c r="W39" s="480"/>
      <c r="X39" s="481"/>
      <c r="Y39" s="481"/>
      <c r="Z39" s="372"/>
      <c r="AA39" s="372"/>
      <c r="AB39" s="372"/>
      <c r="AC39" s="372"/>
      <c r="AD39" s="372"/>
      <c r="AE39" s="372"/>
      <c r="AF39" s="372"/>
    </row>
    <row r="40" spans="1:32" s="507" customFormat="1" ht="15" customHeight="1">
      <c r="A40" s="500"/>
      <c r="B40" s="501"/>
      <c r="C40" s="502"/>
      <c r="D40" s="553"/>
      <c r="E40" s="471"/>
      <c r="F40" s="485"/>
      <c r="G40" s="551"/>
      <c r="H40" s="552"/>
      <c r="I40" s="495"/>
      <c r="J40" s="495"/>
      <c r="K40" s="495"/>
      <c r="L40" s="485"/>
      <c r="M40" s="497"/>
      <c r="N40" s="495"/>
      <c r="O40" s="495"/>
      <c r="P40" s="495"/>
      <c r="Q40" s="498"/>
      <c r="R40" s="498"/>
      <c r="S40" s="498"/>
      <c r="T40" s="495"/>
      <c r="U40" s="495"/>
      <c r="V40" s="495"/>
      <c r="W40" s="480"/>
      <c r="X40" s="481"/>
      <c r="Y40" s="481"/>
      <c r="Z40" s="500"/>
      <c r="AA40" s="500"/>
      <c r="AB40" s="500"/>
      <c r="AC40" s="500"/>
      <c r="AD40" s="500"/>
      <c r="AE40" s="500"/>
      <c r="AF40" s="500"/>
    </row>
    <row r="41" spans="1:32" s="507" customFormat="1" ht="15.75" customHeight="1">
      <c r="A41" s="508"/>
      <c r="B41" s="509"/>
      <c r="C41" s="510"/>
      <c r="D41" s="554"/>
      <c r="E41" s="555"/>
      <c r="F41" s="513"/>
      <c r="G41" s="556"/>
      <c r="H41" s="557"/>
      <c r="I41" s="515"/>
      <c r="J41" s="515"/>
      <c r="K41" s="515"/>
      <c r="L41" s="513"/>
      <c r="M41" s="517"/>
      <c r="N41" s="515"/>
      <c r="O41" s="515"/>
      <c r="P41" s="515"/>
      <c r="Q41" s="518"/>
      <c r="R41" s="518"/>
      <c r="S41" s="518"/>
      <c r="T41" s="515"/>
      <c r="U41" s="515"/>
      <c r="V41" s="515"/>
      <c r="W41" s="519"/>
      <c r="X41" s="520"/>
      <c r="Y41" s="520"/>
      <c r="Z41" s="500"/>
      <c r="AA41" s="500"/>
      <c r="AB41" s="500"/>
      <c r="AC41" s="500"/>
      <c r="AD41" s="500"/>
      <c r="AE41" s="500"/>
      <c r="AF41" s="500"/>
    </row>
    <row r="42" spans="1:32" ht="16.5" customHeight="1">
      <c r="A42" s="558" t="s">
        <v>4039</v>
      </c>
      <c r="D42" s="559"/>
      <c r="E42" s="560">
        <v>139167</v>
      </c>
      <c r="F42" s="560">
        <v>90559</v>
      </c>
      <c r="G42" s="560">
        <v>75716</v>
      </c>
      <c r="H42" s="560">
        <v>28284</v>
      </c>
      <c r="I42" s="560">
        <v>33036</v>
      </c>
      <c r="J42" s="560">
        <v>2193</v>
      </c>
      <c r="K42" s="560">
        <v>12203</v>
      </c>
      <c r="L42" s="561">
        <v>14843</v>
      </c>
      <c r="M42" s="560">
        <v>868</v>
      </c>
      <c r="N42" s="560">
        <v>2908</v>
      </c>
      <c r="O42" s="560">
        <v>2894</v>
      </c>
      <c r="P42" s="560">
        <v>4763</v>
      </c>
      <c r="Q42" s="560">
        <v>440</v>
      </c>
      <c r="R42" s="560">
        <v>1411</v>
      </c>
      <c r="S42" s="560">
        <v>268</v>
      </c>
      <c r="T42" s="560">
        <v>772</v>
      </c>
      <c r="U42" s="560">
        <v>1088</v>
      </c>
      <c r="V42" s="560">
        <v>2031</v>
      </c>
      <c r="W42" s="560">
        <v>1052</v>
      </c>
      <c r="X42" s="560">
        <v>47051</v>
      </c>
      <c r="Y42" s="560">
        <v>9289</v>
      </c>
    </row>
    <row r="43" spans="1:32" ht="12.75" customHeight="1">
      <c r="A43" s="452" t="s">
        <v>4040</v>
      </c>
      <c r="D43" s="521"/>
      <c r="E43" s="560">
        <v>137743</v>
      </c>
      <c r="F43" s="560">
        <v>89929</v>
      </c>
      <c r="G43" s="560">
        <v>75118</v>
      </c>
      <c r="H43" s="562">
        <v>28143</v>
      </c>
      <c r="I43" s="562">
        <v>32758</v>
      </c>
      <c r="J43" s="562">
        <v>2171</v>
      </c>
      <c r="K43" s="562">
        <v>12046</v>
      </c>
      <c r="L43" s="560">
        <v>14811</v>
      </c>
      <c r="M43" s="562">
        <v>663</v>
      </c>
      <c r="N43" s="562">
        <v>2535</v>
      </c>
      <c r="O43" s="562">
        <v>1940</v>
      </c>
      <c r="P43" s="562">
        <v>3690</v>
      </c>
      <c r="Q43" s="562">
        <v>440</v>
      </c>
      <c r="R43" s="562">
        <v>1403</v>
      </c>
      <c r="S43" s="562">
        <v>268</v>
      </c>
      <c r="T43" s="562">
        <v>770</v>
      </c>
      <c r="U43" s="562">
        <v>1079</v>
      </c>
      <c r="V43" s="562">
        <v>2023</v>
      </c>
      <c r="W43" s="562">
        <v>1044</v>
      </c>
      <c r="X43" s="562">
        <v>46265</v>
      </c>
      <c r="Y43" s="562">
        <v>9273</v>
      </c>
    </row>
    <row r="44" spans="1:32" ht="12.75" customHeight="1">
      <c r="B44" s="452" t="s">
        <v>4041</v>
      </c>
      <c r="D44" s="521"/>
      <c r="E44" s="560">
        <v>89741</v>
      </c>
      <c r="F44" s="560">
        <v>70725</v>
      </c>
      <c r="G44" s="560">
        <v>56943</v>
      </c>
      <c r="H44" s="562">
        <v>22238</v>
      </c>
      <c r="I44" s="562">
        <v>25336</v>
      </c>
      <c r="J44" s="562">
        <v>1679</v>
      </c>
      <c r="K44" s="562">
        <v>7690</v>
      </c>
      <c r="L44" s="560">
        <v>13782</v>
      </c>
      <c r="M44" s="562">
        <v>656</v>
      </c>
      <c r="N44" s="562">
        <v>2455</v>
      </c>
      <c r="O44" s="562">
        <v>1925</v>
      </c>
      <c r="P44" s="562">
        <v>3577</v>
      </c>
      <c r="Q44" s="562">
        <v>399</v>
      </c>
      <c r="R44" s="562">
        <v>1294</v>
      </c>
      <c r="S44" s="562">
        <v>262</v>
      </c>
      <c r="T44" s="562">
        <v>752</v>
      </c>
      <c r="U44" s="562">
        <v>796</v>
      </c>
      <c r="V44" s="562">
        <v>1666</v>
      </c>
      <c r="W44" s="562">
        <v>398</v>
      </c>
      <c r="X44" s="562">
        <v>18360</v>
      </c>
      <c r="Y44" s="562">
        <v>8780</v>
      </c>
    </row>
    <row r="45" spans="1:32" ht="12.75" customHeight="1">
      <c r="B45" s="563" t="s">
        <v>4042</v>
      </c>
      <c r="D45" s="521"/>
      <c r="E45" s="560">
        <v>9670</v>
      </c>
      <c r="F45" s="560">
        <v>5050</v>
      </c>
      <c r="G45" s="560">
        <v>4719</v>
      </c>
      <c r="H45" s="560">
        <v>1736</v>
      </c>
      <c r="I45" s="562">
        <v>1359</v>
      </c>
      <c r="J45" s="562">
        <v>165</v>
      </c>
      <c r="K45" s="562">
        <v>1840</v>
      </c>
      <c r="L45" s="560">
        <v>331</v>
      </c>
      <c r="M45" s="562">
        <v>3</v>
      </c>
      <c r="N45" s="562">
        <v>19</v>
      </c>
      <c r="O45" s="562">
        <v>1</v>
      </c>
      <c r="P45" s="562">
        <v>24</v>
      </c>
      <c r="Q45" s="562">
        <v>15</v>
      </c>
      <c r="R45" s="562">
        <v>25</v>
      </c>
      <c r="S45" s="562">
        <v>1</v>
      </c>
      <c r="T45" s="562">
        <v>2</v>
      </c>
      <c r="U45" s="562">
        <v>88</v>
      </c>
      <c r="V45" s="562">
        <v>153</v>
      </c>
      <c r="W45" s="562">
        <v>38</v>
      </c>
      <c r="X45" s="562">
        <v>4536</v>
      </c>
      <c r="Y45" s="562">
        <v>168</v>
      </c>
    </row>
    <row r="46" spans="1:32" ht="12.75" customHeight="1">
      <c r="B46" s="452" t="s">
        <v>4043</v>
      </c>
      <c r="D46" s="521"/>
      <c r="E46" s="560">
        <v>34339</v>
      </c>
      <c r="F46" s="560">
        <v>12859</v>
      </c>
      <c r="G46" s="560">
        <v>12195</v>
      </c>
      <c r="H46" s="562">
        <v>4069</v>
      </c>
      <c r="I46" s="562">
        <v>5362</v>
      </c>
      <c r="J46" s="562">
        <v>317</v>
      </c>
      <c r="K46" s="562">
        <v>2447</v>
      </c>
      <c r="L46" s="560">
        <v>664</v>
      </c>
      <c r="M46" s="562">
        <v>3</v>
      </c>
      <c r="N46" s="562">
        <v>55</v>
      </c>
      <c r="O46" s="562">
        <v>11</v>
      </c>
      <c r="P46" s="562">
        <v>82</v>
      </c>
      <c r="Q46" s="562">
        <v>26</v>
      </c>
      <c r="R46" s="562">
        <v>80</v>
      </c>
      <c r="S46" s="562">
        <v>5</v>
      </c>
      <c r="T46" s="562">
        <v>15</v>
      </c>
      <c r="U46" s="562">
        <v>186</v>
      </c>
      <c r="V46" s="562">
        <v>201</v>
      </c>
      <c r="W46" s="562">
        <v>589</v>
      </c>
      <c r="X46" s="562">
        <v>20695</v>
      </c>
      <c r="Y46" s="562">
        <v>308</v>
      </c>
    </row>
    <row r="47" spans="1:32" ht="12.75" customHeight="1">
      <c r="B47" s="452" t="s">
        <v>4044</v>
      </c>
      <c r="D47" s="521"/>
      <c r="E47" s="560">
        <v>3993</v>
      </c>
      <c r="F47" s="560">
        <v>1295</v>
      </c>
      <c r="G47" s="560">
        <v>1261</v>
      </c>
      <c r="H47" s="562">
        <v>481</v>
      </c>
      <c r="I47" s="562">
        <v>701</v>
      </c>
      <c r="J47" s="562">
        <v>10</v>
      </c>
      <c r="K47" s="562">
        <v>69</v>
      </c>
      <c r="L47" s="560">
        <v>34</v>
      </c>
      <c r="M47" s="562">
        <v>1</v>
      </c>
      <c r="N47" s="562">
        <v>6</v>
      </c>
      <c r="O47" s="562">
        <v>3</v>
      </c>
      <c r="P47" s="562">
        <v>7</v>
      </c>
      <c r="Q47" s="564" t="s">
        <v>3897</v>
      </c>
      <c r="R47" s="562">
        <v>4</v>
      </c>
      <c r="S47" s="564" t="s">
        <v>3897</v>
      </c>
      <c r="T47" s="562">
        <v>1</v>
      </c>
      <c r="U47" s="562">
        <v>9</v>
      </c>
      <c r="V47" s="562">
        <v>3</v>
      </c>
      <c r="W47" s="562">
        <v>19</v>
      </c>
      <c r="X47" s="562">
        <v>2674</v>
      </c>
      <c r="Y47" s="562">
        <v>17</v>
      </c>
    </row>
    <row r="48" spans="1:32" ht="12.75" customHeight="1">
      <c r="A48" s="452" t="s">
        <v>4045</v>
      </c>
      <c r="D48" s="521"/>
      <c r="E48" s="560">
        <v>1424</v>
      </c>
      <c r="F48" s="560">
        <v>630</v>
      </c>
      <c r="G48" s="560">
        <v>598</v>
      </c>
      <c r="H48" s="562">
        <v>141</v>
      </c>
      <c r="I48" s="562">
        <v>278</v>
      </c>
      <c r="J48" s="562">
        <v>22</v>
      </c>
      <c r="K48" s="562">
        <v>157</v>
      </c>
      <c r="L48" s="560">
        <v>32</v>
      </c>
      <c r="M48" s="564" t="s">
        <v>3897</v>
      </c>
      <c r="N48" s="562">
        <v>2</v>
      </c>
      <c r="O48" s="562">
        <v>1</v>
      </c>
      <c r="P48" s="562">
        <v>2</v>
      </c>
      <c r="Q48" s="564" t="s">
        <v>3897</v>
      </c>
      <c r="R48" s="562">
        <v>8</v>
      </c>
      <c r="S48" s="564" t="s">
        <v>3897</v>
      </c>
      <c r="T48" s="562">
        <v>2</v>
      </c>
      <c r="U48" s="562">
        <v>9</v>
      </c>
      <c r="V48" s="562">
        <v>8</v>
      </c>
      <c r="W48" s="562">
        <v>8</v>
      </c>
      <c r="X48" s="562">
        <v>786</v>
      </c>
      <c r="Y48" s="562">
        <v>16</v>
      </c>
    </row>
    <row r="49" spans="1:25" ht="12.75" customHeight="1">
      <c r="A49" s="452" t="s">
        <v>4046</v>
      </c>
      <c r="D49" s="521"/>
      <c r="E49" s="560">
        <v>322873</v>
      </c>
      <c r="F49" s="560">
        <v>271657</v>
      </c>
      <c r="G49" s="560">
        <v>209514</v>
      </c>
      <c r="H49" s="560">
        <v>56568</v>
      </c>
      <c r="I49" s="560">
        <v>119543</v>
      </c>
      <c r="J49" s="560">
        <v>4959</v>
      </c>
      <c r="K49" s="560">
        <v>28444</v>
      </c>
      <c r="L49" s="560">
        <v>62143</v>
      </c>
      <c r="M49" s="560">
        <v>2652</v>
      </c>
      <c r="N49" s="560">
        <v>7611</v>
      </c>
      <c r="O49" s="560">
        <v>11312</v>
      </c>
      <c r="P49" s="560">
        <v>17011</v>
      </c>
      <c r="Q49" s="560">
        <v>1422</v>
      </c>
      <c r="R49" s="560">
        <v>6603</v>
      </c>
      <c r="S49" s="560">
        <v>1331</v>
      </c>
      <c r="T49" s="560">
        <v>5079</v>
      </c>
      <c r="U49" s="560">
        <v>2277</v>
      </c>
      <c r="V49" s="560">
        <v>6845</v>
      </c>
      <c r="W49" s="560">
        <v>2638</v>
      </c>
      <c r="X49" s="560">
        <v>47051</v>
      </c>
      <c r="Y49" s="560">
        <v>45394</v>
      </c>
    </row>
    <row r="50" spans="1:25" ht="12.75" customHeight="1">
      <c r="A50" s="452" t="s">
        <v>4040</v>
      </c>
      <c r="D50" s="521"/>
      <c r="E50" s="560">
        <v>320192</v>
      </c>
      <c r="F50" s="560">
        <v>269781</v>
      </c>
      <c r="G50" s="560">
        <v>207757</v>
      </c>
      <c r="H50" s="562">
        <v>56286</v>
      </c>
      <c r="I50" s="562">
        <v>118511</v>
      </c>
      <c r="J50" s="562">
        <v>4911</v>
      </c>
      <c r="K50" s="562">
        <v>28049</v>
      </c>
      <c r="L50" s="560">
        <v>62024</v>
      </c>
      <c r="M50" s="562">
        <v>2652</v>
      </c>
      <c r="N50" s="562">
        <v>7605</v>
      </c>
      <c r="O50" s="562">
        <v>11306</v>
      </c>
      <c r="P50" s="562">
        <v>17001</v>
      </c>
      <c r="Q50" s="562">
        <v>1422</v>
      </c>
      <c r="R50" s="562">
        <v>6562</v>
      </c>
      <c r="S50" s="562">
        <v>1331</v>
      </c>
      <c r="T50" s="562">
        <v>5065</v>
      </c>
      <c r="U50" s="562">
        <v>2258</v>
      </c>
      <c r="V50" s="562">
        <v>6822</v>
      </c>
      <c r="W50" s="562">
        <v>2619</v>
      </c>
      <c r="X50" s="562">
        <v>46265</v>
      </c>
      <c r="Y50" s="562">
        <v>45316</v>
      </c>
    </row>
    <row r="51" spans="1:25" ht="12.75" customHeight="1">
      <c r="B51" s="452" t="s">
        <v>4041</v>
      </c>
      <c r="D51" s="521"/>
      <c r="E51" s="560">
        <v>236213</v>
      </c>
      <c r="F51" s="560">
        <v>215868</v>
      </c>
      <c r="G51" s="560">
        <v>157302</v>
      </c>
      <c r="H51" s="562">
        <v>44476</v>
      </c>
      <c r="I51" s="562">
        <v>91604</v>
      </c>
      <c r="J51" s="562">
        <v>3789</v>
      </c>
      <c r="K51" s="562">
        <v>17433</v>
      </c>
      <c r="L51" s="560">
        <v>58566</v>
      </c>
      <c r="M51" s="562">
        <v>2624</v>
      </c>
      <c r="N51" s="562">
        <v>7365</v>
      </c>
      <c r="O51" s="562">
        <v>11218</v>
      </c>
      <c r="P51" s="562">
        <v>16465</v>
      </c>
      <c r="Q51" s="562">
        <v>1295</v>
      </c>
      <c r="R51" s="562">
        <v>6029</v>
      </c>
      <c r="S51" s="562">
        <v>1305</v>
      </c>
      <c r="T51" s="562">
        <v>4949</v>
      </c>
      <c r="U51" s="562">
        <v>1669</v>
      </c>
      <c r="V51" s="562">
        <v>5647</v>
      </c>
      <c r="W51" s="562">
        <v>1157</v>
      </c>
      <c r="X51" s="562">
        <v>18360</v>
      </c>
      <c r="Y51" s="562">
        <v>43188</v>
      </c>
    </row>
    <row r="52" spans="1:25" ht="12.75" customHeight="1">
      <c r="B52" s="563" t="s">
        <v>4042</v>
      </c>
      <c r="D52" s="521"/>
      <c r="E52" s="560">
        <v>18448</v>
      </c>
      <c r="F52" s="560">
        <v>13690</v>
      </c>
      <c r="G52" s="560">
        <v>12614</v>
      </c>
      <c r="H52" s="562">
        <v>2710</v>
      </c>
      <c r="I52" s="562">
        <v>5071</v>
      </c>
      <c r="J52" s="562">
        <v>370</v>
      </c>
      <c r="K52" s="562">
        <v>4463</v>
      </c>
      <c r="L52" s="560">
        <v>1076</v>
      </c>
      <c r="M52" s="560">
        <v>44</v>
      </c>
      <c r="N52" s="560">
        <v>213</v>
      </c>
      <c r="O52" s="560">
        <v>52</v>
      </c>
      <c r="P52" s="560">
        <v>334</v>
      </c>
      <c r="Q52" s="560">
        <v>47</v>
      </c>
      <c r="R52" s="560">
        <v>249</v>
      </c>
      <c r="S52" s="560">
        <v>17</v>
      </c>
      <c r="T52" s="560">
        <v>69</v>
      </c>
      <c r="U52" s="560">
        <v>203</v>
      </c>
      <c r="V52" s="560">
        <v>693</v>
      </c>
      <c r="W52" s="560">
        <v>174</v>
      </c>
      <c r="X52" s="560">
        <v>4240</v>
      </c>
      <c r="Y52" s="560">
        <v>679</v>
      </c>
    </row>
    <row r="53" spans="1:25" ht="12.75" customHeight="1">
      <c r="B53" s="452" t="s">
        <v>4043</v>
      </c>
      <c r="D53" s="521"/>
      <c r="E53" s="560">
        <v>58983</v>
      </c>
      <c r="F53" s="560">
        <v>36406</v>
      </c>
      <c r="G53" s="560">
        <v>34151</v>
      </c>
      <c r="H53" s="562">
        <v>8138</v>
      </c>
      <c r="I53" s="562">
        <v>19300</v>
      </c>
      <c r="J53" s="562">
        <v>729</v>
      </c>
      <c r="K53" s="562">
        <v>5984</v>
      </c>
      <c r="L53" s="560">
        <v>2255</v>
      </c>
      <c r="M53" s="562">
        <v>12</v>
      </c>
      <c r="N53" s="562">
        <v>165</v>
      </c>
      <c r="O53" s="562">
        <v>63</v>
      </c>
      <c r="P53" s="562">
        <v>387</v>
      </c>
      <c r="Q53" s="562">
        <v>80</v>
      </c>
      <c r="R53" s="562">
        <v>385</v>
      </c>
      <c r="S53" s="562">
        <v>22</v>
      </c>
      <c r="T53" s="562">
        <v>98</v>
      </c>
      <c r="U53" s="562">
        <v>389</v>
      </c>
      <c r="V53" s="562">
        <v>654</v>
      </c>
      <c r="W53" s="562">
        <v>1333</v>
      </c>
      <c r="X53" s="562">
        <v>20695</v>
      </c>
      <c r="Y53" s="562">
        <v>1364</v>
      </c>
    </row>
    <row r="54" spans="1:25" ht="12.75" customHeight="1">
      <c r="B54" s="452" t="s">
        <v>4044</v>
      </c>
      <c r="D54" s="521"/>
      <c r="E54" s="560">
        <v>6548</v>
      </c>
      <c r="F54" s="560">
        <v>3817</v>
      </c>
      <c r="G54" s="560">
        <v>3690</v>
      </c>
      <c r="H54" s="562">
        <v>962</v>
      </c>
      <c r="I54" s="562">
        <v>2536</v>
      </c>
      <c r="J54" s="562">
        <v>23</v>
      </c>
      <c r="K54" s="562">
        <v>169</v>
      </c>
      <c r="L54" s="560">
        <v>127</v>
      </c>
      <c r="M54" s="562">
        <v>4</v>
      </c>
      <c r="N54" s="562">
        <v>18</v>
      </c>
      <c r="O54" s="562">
        <v>20</v>
      </c>
      <c r="P54" s="562">
        <v>31</v>
      </c>
      <c r="Q54" s="564" t="s">
        <v>3897</v>
      </c>
      <c r="R54" s="562">
        <v>19</v>
      </c>
      <c r="S54" s="564" t="s">
        <v>3897</v>
      </c>
      <c r="T54" s="562">
        <v>7</v>
      </c>
      <c r="U54" s="562">
        <v>18</v>
      </c>
      <c r="V54" s="562">
        <v>10</v>
      </c>
      <c r="W54" s="562">
        <v>41</v>
      </c>
      <c r="X54" s="562">
        <v>2674</v>
      </c>
      <c r="Y54" s="562">
        <v>85</v>
      </c>
    </row>
    <row r="55" spans="1:25" ht="12.75" customHeight="1">
      <c r="A55" s="546" t="s">
        <v>4045</v>
      </c>
      <c r="B55" s="546"/>
      <c r="C55" s="546"/>
      <c r="D55" s="546"/>
      <c r="E55" s="565">
        <v>2681</v>
      </c>
      <c r="F55" s="566">
        <v>1876</v>
      </c>
      <c r="G55" s="566">
        <v>1757</v>
      </c>
      <c r="H55" s="567">
        <v>282</v>
      </c>
      <c r="I55" s="567">
        <v>1032</v>
      </c>
      <c r="J55" s="567">
        <v>48</v>
      </c>
      <c r="K55" s="567">
        <v>395</v>
      </c>
      <c r="L55" s="566">
        <v>119</v>
      </c>
      <c r="M55" s="568" t="s">
        <v>3897</v>
      </c>
      <c r="N55" s="567">
        <v>6</v>
      </c>
      <c r="O55" s="567">
        <v>6</v>
      </c>
      <c r="P55" s="567">
        <v>10</v>
      </c>
      <c r="Q55" s="568" t="s">
        <v>3897</v>
      </c>
      <c r="R55" s="567">
        <v>41</v>
      </c>
      <c r="S55" s="568" t="s">
        <v>3897</v>
      </c>
      <c r="T55" s="567">
        <v>14</v>
      </c>
      <c r="U55" s="567">
        <v>19</v>
      </c>
      <c r="V55" s="567">
        <v>23</v>
      </c>
      <c r="W55" s="567">
        <v>19</v>
      </c>
      <c r="X55" s="567">
        <v>786</v>
      </c>
      <c r="Y55" s="567">
        <v>78</v>
      </c>
    </row>
    <row r="56" spans="1:25" ht="12.75" customHeight="1">
      <c r="A56" s="524" t="s">
        <v>4030</v>
      </c>
    </row>
    <row r="57" spans="1:25" ht="12.75" customHeight="1"/>
    <row r="58" spans="1:25" ht="12.75" customHeight="1"/>
    <row r="59" spans="1:25" ht="12.75" customHeight="1"/>
    <row r="60" spans="1:25" ht="12.75" customHeight="1"/>
    <row r="61" spans="1:25" ht="12.75" customHeight="1"/>
    <row r="62" spans="1:25" ht="12.75" customHeight="1"/>
    <row r="63" spans="1:25" ht="12.75" customHeight="1"/>
    <row r="64" spans="1:2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mergeCells count="50">
    <mergeCell ref="S38:S41"/>
    <mergeCell ref="T38:T41"/>
    <mergeCell ref="U38:U41"/>
    <mergeCell ref="V38:V41"/>
    <mergeCell ref="M38:M41"/>
    <mergeCell ref="N38:N41"/>
    <mergeCell ref="O38:O41"/>
    <mergeCell ref="P38:P41"/>
    <mergeCell ref="Q38:Q41"/>
    <mergeCell ref="R38:R41"/>
    <mergeCell ref="S37:U37"/>
    <mergeCell ref="W37:W41"/>
    <mergeCell ref="X37:X41"/>
    <mergeCell ref="Y37:Y41"/>
    <mergeCell ref="G38:G41"/>
    <mergeCell ref="H38:H41"/>
    <mergeCell ref="I38:I41"/>
    <mergeCell ref="J38:J41"/>
    <mergeCell ref="K38:K41"/>
    <mergeCell ref="L38:L41"/>
    <mergeCell ref="S5:S8"/>
    <mergeCell ref="T5:T8"/>
    <mergeCell ref="U5:U8"/>
    <mergeCell ref="V5:V8"/>
    <mergeCell ref="X34:Y35"/>
    <mergeCell ref="E36:E41"/>
    <mergeCell ref="F36:L36"/>
    <mergeCell ref="F37:F41"/>
    <mergeCell ref="G37:K37"/>
    <mergeCell ref="M37:R37"/>
    <mergeCell ref="Y4:Y8"/>
    <mergeCell ref="H5:H8"/>
    <mergeCell ref="I5:I8"/>
    <mergeCell ref="J5:J8"/>
    <mergeCell ref="K5:K8"/>
    <mergeCell ref="M5:M8"/>
    <mergeCell ref="N5:N8"/>
    <mergeCell ref="O5:O8"/>
    <mergeCell ref="P5:P8"/>
    <mergeCell ref="Q5:Q8"/>
    <mergeCell ref="W1:X2"/>
    <mergeCell ref="E3:E8"/>
    <mergeCell ref="F3:L3"/>
    <mergeCell ref="F4:F8"/>
    <mergeCell ref="G4:K4"/>
    <mergeCell ref="M4:R4"/>
    <mergeCell ref="S4:U4"/>
    <mergeCell ref="W4:W8"/>
    <mergeCell ref="X4:X8"/>
    <mergeCell ref="R5:R8"/>
  </mergeCells>
  <phoneticPr fontId="2"/>
  <pageMargins left="0.78740157480314965" right="0.62992125984251968" top="0.98425196850393704" bottom="0.78740157480314965" header="0.51181102362204722" footer="0.51181102362204722"/>
  <pageSetup paperSize="9" scale="93" firstPageNumber="119" orientation="portrait" useFirstPageNumber="1" r:id="rId1"/>
  <headerFooter alignWithMargins="0">
    <oddFooter>&amp;C
&amp;"ＭＳ 明朝,標準"
－&amp;P－</oddFooter>
  </headerFooter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zoomScaleSheetLayoutView="100" workbookViewId="0">
      <selection activeCell="Q9" sqref="Q9"/>
    </sheetView>
  </sheetViews>
  <sheetFormatPr defaultRowHeight="11.25"/>
  <cols>
    <col min="1" max="1" width="0.875" style="452" customWidth="1"/>
    <col min="2" max="2" width="9.25" style="452" bestFit="1" customWidth="1"/>
    <col min="3" max="3" width="2.375" style="452" customWidth="1"/>
    <col min="4" max="4" width="10" style="452" customWidth="1"/>
    <col min="5" max="5" width="7.125" style="452" customWidth="1"/>
    <col min="6" max="6" width="7.5" style="452" customWidth="1"/>
    <col min="7" max="7" width="6.875" style="452" customWidth="1"/>
    <col min="8" max="8" width="6.25" style="452" customWidth="1"/>
    <col min="9" max="11" width="6.5" style="452" customWidth="1"/>
    <col min="12" max="12" width="6.25" style="452" customWidth="1"/>
    <col min="13" max="13" width="5.75" style="452" customWidth="1"/>
    <col min="14" max="14" width="5.875" style="452" customWidth="1"/>
    <col min="15" max="256" width="9" style="452"/>
    <col min="257" max="257" width="0.875" style="452" customWidth="1"/>
    <col min="258" max="258" width="9.25" style="452" bestFit="1" customWidth="1"/>
    <col min="259" max="259" width="2.375" style="452" customWidth="1"/>
    <col min="260" max="260" width="10" style="452" customWidth="1"/>
    <col min="261" max="261" width="7.125" style="452" customWidth="1"/>
    <col min="262" max="262" width="7.5" style="452" customWidth="1"/>
    <col min="263" max="263" width="6.875" style="452" customWidth="1"/>
    <col min="264" max="264" width="6.25" style="452" customWidth="1"/>
    <col min="265" max="267" width="6.5" style="452" customWidth="1"/>
    <col min="268" max="268" width="6.25" style="452" customWidth="1"/>
    <col min="269" max="269" width="5.75" style="452" customWidth="1"/>
    <col min="270" max="270" width="5.875" style="452" customWidth="1"/>
    <col min="271" max="512" width="9" style="452"/>
    <col min="513" max="513" width="0.875" style="452" customWidth="1"/>
    <col min="514" max="514" width="9.25" style="452" bestFit="1" customWidth="1"/>
    <col min="515" max="515" width="2.375" style="452" customWidth="1"/>
    <col min="516" max="516" width="10" style="452" customWidth="1"/>
    <col min="517" max="517" width="7.125" style="452" customWidth="1"/>
    <col min="518" max="518" width="7.5" style="452" customWidth="1"/>
    <col min="519" max="519" width="6.875" style="452" customWidth="1"/>
    <col min="520" max="520" width="6.25" style="452" customWidth="1"/>
    <col min="521" max="523" width="6.5" style="452" customWidth="1"/>
    <col min="524" max="524" width="6.25" style="452" customWidth="1"/>
    <col min="525" max="525" width="5.75" style="452" customWidth="1"/>
    <col min="526" max="526" width="5.875" style="452" customWidth="1"/>
    <col min="527" max="768" width="9" style="452"/>
    <col min="769" max="769" width="0.875" style="452" customWidth="1"/>
    <col min="770" max="770" width="9.25" style="452" bestFit="1" customWidth="1"/>
    <col min="771" max="771" width="2.375" style="452" customWidth="1"/>
    <col min="772" max="772" width="10" style="452" customWidth="1"/>
    <col min="773" max="773" width="7.125" style="452" customWidth="1"/>
    <col min="774" max="774" width="7.5" style="452" customWidth="1"/>
    <col min="775" max="775" width="6.875" style="452" customWidth="1"/>
    <col min="776" max="776" width="6.25" style="452" customWidth="1"/>
    <col min="777" max="779" width="6.5" style="452" customWidth="1"/>
    <col min="780" max="780" width="6.25" style="452" customWidth="1"/>
    <col min="781" max="781" width="5.75" style="452" customWidth="1"/>
    <col min="782" max="782" width="5.875" style="452" customWidth="1"/>
    <col min="783" max="1024" width="9" style="452"/>
    <col min="1025" max="1025" width="0.875" style="452" customWidth="1"/>
    <col min="1026" max="1026" width="9.25" style="452" bestFit="1" customWidth="1"/>
    <col min="1027" max="1027" width="2.375" style="452" customWidth="1"/>
    <col min="1028" max="1028" width="10" style="452" customWidth="1"/>
    <col min="1029" max="1029" width="7.125" style="452" customWidth="1"/>
    <col min="1030" max="1030" width="7.5" style="452" customWidth="1"/>
    <col min="1031" max="1031" width="6.875" style="452" customWidth="1"/>
    <col min="1032" max="1032" width="6.25" style="452" customWidth="1"/>
    <col min="1033" max="1035" width="6.5" style="452" customWidth="1"/>
    <col min="1036" max="1036" width="6.25" style="452" customWidth="1"/>
    <col min="1037" max="1037" width="5.75" style="452" customWidth="1"/>
    <col min="1038" max="1038" width="5.875" style="452" customWidth="1"/>
    <col min="1039" max="1280" width="9" style="452"/>
    <col min="1281" max="1281" width="0.875" style="452" customWidth="1"/>
    <col min="1282" max="1282" width="9.25" style="452" bestFit="1" customWidth="1"/>
    <col min="1283" max="1283" width="2.375" style="452" customWidth="1"/>
    <col min="1284" max="1284" width="10" style="452" customWidth="1"/>
    <col min="1285" max="1285" width="7.125" style="452" customWidth="1"/>
    <col min="1286" max="1286" width="7.5" style="452" customWidth="1"/>
    <col min="1287" max="1287" width="6.875" style="452" customWidth="1"/>
    <col min="1288" max="1288" width="6.25" style="452" customWidth="1"/>
    <col min="1289" max="1291" width="6.5" style="452" customWidth="1"/>
    <col min="1292" max="1292" width="6.25" style="452" customWidth="1"/>
    <col min="1293" max="1293" width="5.75" style="452" customWidth="1"/>
    <col min="1294" max="1294" width="5.875" style="452" customWidth="1"/>
    <col min="1295" max="1536" width="9" style="452"/>
    <col min="1537" max="1537" width="0.875" style="452" customWidth="1"/>
    <col min="1538" max="1538" width="9.25" style="452" bestFit="1" customWidth="1"/>
    <col min="1539" max="1539" width="2.375" style="452" customWidth="1"/>
    <col min="1540" max="1540" width="10" style="452" customWidth="1"/>
    <col min="1541" max="1541" width="7.125" style="452" customWidth="1"/>
    <col min="1542" max="1542" width="7.5" style="452" customWidth="1"/>
    <col min="1543" max="1543" width="6.875" style="452" customWidth="1"/>
    <col min="1544" max="1544" width="6.25" style="452" customWidth="1"/>
    <col min="1545" max="1547" width="6.5" style="452" customWidth="1"/>
    <col min="1548" max="1548" width="6.25" style="452" customWidth="1"/>
    <col min="1549" max="1549" width="5.75" style="452" customWidth="1"/>
    <col min="1550" max="1550" width="5.875" style="452" customWidth="1"/>
    <col min="1551" max="1792" width="9" style="452"/>
    <col min="1793" max="1793" width="0.875" style="452" customWidth="1"/>
    <col min="1794" max="1794" width="9.25" style="452" bestFit="1" customWidth="1"/>
    <col min="1795" max="1795" width="2.375" style="452" customWidth="1"/>
    <col min="1796" max="1796" width="10" style="452" customWidth="1"/>
    <col min="1797" max="1797" width="7.125" style="452" customWidth="1"/>
    <col min="1798" max="1798" width="7.5" style="452" customWidth="1"/>
    <col min="1799" max="1799" width="6.875" style="452" customWidth="1"/>
    <col min="1800" max="1800" width="6.25" style="452" customWidth="1"/>
    <col min="1801" max="1803" width="6.5" style="452" customWidth="1"/>
    <col min="1804" max="1804" width="6.25" style="452" customWidth="1"/>
    <col min="1805" max="1805" width="5.75" style="452" customWidth="1"/>
    <col min="1806" max="1806" width="5.875" style="452" customWidth="1"/>
    <col min="1807" max="2048" width="9" style="452"/>
    <col min="2049" max="2049" width="0.875" style="452" customWidth="1"/>
    <col min="2050" max="2050" width="9.25" style="452" bestFit="1" customWidth="1"/>
    <col min="2051" max="2051" width="2.375" style="452" customWidth="1"/>
    <col min="2052" max="2052" width="10" style="452" customWidth="1"/>
    <col min="2053" max="2053" width="7.125" style="452" customWidth="1"/>
    <col min="2054" max="2054" width="7.5" style="452" customWidth="1"/>
    <col min="2055" max="2055" width="6.875" style="452" customWidth="1"/>
    <col min="2056" max="2056" width="6.25" style="452" customWidth="1"/>
    <col min="2057" max="2059" width="6.5" style="452" customWidth="1"/>
    <col min="2060" max="2060" width="6.25" style="452" customWidth="1"/>
    <col min="2061" max="2061" width="5.75" style="452" customWidth="1"/>
    <col min="2062" max="2062" width="5.875" style="452" customWidth="1"/>
    <col min="2063" max="2304" width="9" style="452"/>
    <col min="2305" max="2305" width="0.875" style="452" customWidth="1"/>
    <col min="2306" max="2306" width="9.25" style="452" bestFit="1" customWidth="1"/>
    <col min="2307" max="2307" width="2.375" style="452" customWidth="1"/>
    <col min="2308" max="2308" width="10" style="452" customWidth="1"/>
    <col min="2309" max="2309" width="7.125" style="452" customWidth="1"/>
    <col min="2310" max="2310" width="7.5" style="452" customWidth="1"/>
    <col min="2311" max="2311" width="6.875" style="452" customWidth="1"/>
    <col min="2312" max="2312" width="6.25" style="452" customWidth="1"/>
    <col min="2313" max="2315" width="6.5" style="452" customWidth="1"/>
    <col min="2316" max="2316" width="6.25" style="452" customWidth="1"/>
    <col min="2317" max="2317" width="5.75" style="452" customWidth="1"/>
    <col min="2318" max="2318" width="5.875" style="452" customWidth="1"/>
    <col min="2319" max="2560" width="9" style="452"/>
    <col min="2561" max="2561" width="0.875" style="452" customWidth="1"/>
    <col min="2562" max="2562" width="9.25" style="452" bestFit="1" customWidth="1"/>
    <col min="2563" max="2563" width="2.375" style="452" customWidth="1"/>
    <col min="2564" max="2564" width="10" style="452" customWidth="1"/>
    <col min="2565" max="2565" width="7.125" style="452" customWidth="1"/>
    <col min="2566" max="2566" width="7.5" style="452" customWidth="1"/>
    <col min="2567" max="2567" width="6.875" style="452" customWidth="1"/>
    <col min="2568" max="2568" width="6.25" style="452" customWidth="1"/>
    <col min="2569" max="2571" width="6.5" style="452" customWidth="1"/>
    <col min="2572" max="2572" width="6.25" style="452" customWidth="1"/>
    <col min="2573" max="2573" width="5.75" style="452" customWidth="1"/>
    <col min="2574" max="2574" width="5.875" style="452" customWidth="1"/>
    <col min="2575" max="2816" width="9" style="452"/>
    <col min="2817" max="2817" width="0.875" style="452" customWidth="1"/>
    <col min="2818" max="2818" width="9.25" style="452" bestFit="1" customWidth="1"/>
    <col min="2819" max="2819" width="2.375" style="452" customWidth="1"/>
    <col min="2820" max="2820" width="10" style="452" customWidth="1"/>
    <col min="2821" max="2821" width="7.125" style="452" customWidth="1"/>
    <col min="2822" max="2822" width="7.5" style="452" customWidth="1"/>
    <col min="2823" max="2823" width="6.875" style="452" customWidth="1"/>
    <col min="2824" max="2824" width="6.25" style="452" customWidth="1"/>
    <col min="2825" max="2827" width="6.5" style="452" customWidth="1"/>
    <col min="2828" max="2828" width="6.25" style="452" customWidth="1"/>
    <col min="2829" max="2829" width="5.75" style="452" customWidth="1"/>
    <col min="2830" max="2830" width="5.875" style="452" customWidth="1"/>
    <col min="2831" max="3072" width="9" style="452"/>
    <col min="3073" max="3073" width="0.875" style="452" customWidth="1"/>
    <col min="3074" max="3074" width="9.25" style="452" bestFit="1" customWidth="1"/>
    <col min="3075" max="3075" width="2.375" style="452" customWidth="1"/>
    <col min="3076" max="3076" width="10" style="452" customWidth="1"/>
    <col min="3077" max="3077" width="7.125" style="452" customWidth="1"/>
    <col min="3078" max="3078" width="7.5" style="452" customWidth="1"/>
    <col min="3079" max="3079" width="6.875" style="452" customWidth="1"/>
    <col min="3080" max="3080" width="6.25" style="452" customWidth="1"/>
    <col min="3081" max="3083" width="6.5" style="452" customWidth="1"/>
    <col min="3084" max="3084" width="6.25" style="452" customWidth="1"/>
    <col min="3085" max="3085" width="5.75" style="452" customWidth="1"/>
    <col min="3086" max="3086" width="5.875" style="452" customWidth="1"/>
    <col min="3087" max="3328" width="9" style="452"/>
    <col min="3329" max="3329" width="0.875" style="452" customWidth="1"/>
    <col min="3330" max="3330" width="9.25" style="452" bestFit="1" customWidth="1"/>
    <col min="3331" max="3331" width="2.375" style="452" customWidth="1"/>
    <col min="3332" max="3332" width="10" style="452" customWidth="1"/>
    <col min="3333" max="3333" width="7.125" style="452" customWidth="1"/>
    <col min="3334" max="3334" width="7.5" style="452" customWidth="1"/>
    <col min="3335" max="3335" width="6.875" style="452" customWidth="1"/>
    <col min="3336" max="3336" width="6.25" style="452" customWidth="1"/>
    <col min="3337" max="3339" width="6.5" style="452" customWidth="1"/>
    <col min="3340" max="3340" width="6.25" style="452" customWidth="1"/>
    <col min="3341" max="3341" width="5.75" style="452" customWidth="1"/>
    <col min="3342" max="3342" width="5.875" style="452" customWidth="1"/>
    <col min="3343" max="3584" width="9" style="452"/>
    <col min="3585" max="3585" width="0.875" style="452" customWidth="1"/>
    <col min="3586" max="3586" width="9.25" style="452" bestFit="1" customWidth="1"/>
    <col min="3587" max="3587" width="2.375" style="452" customWidth="1"/>
    <col min="3588" max="3588" width="10" style="452" customWidth="1"/>
    <col min="3589" max="3589" width="7.125" style="452" customWidth="1"/>
    <col min="3590" max="3590" width="7.5" style="452" customWidth="1"/>
    <col min="3591" max="3591" width="6.875" style="452" customWidth="1"/>
    <col min="3592" max="3592" width="6.25" style="452" customWidth="1"/>
    <col min="3593" max="3595" width="6.5" style="452" customWidth="1"/>
    <col min="3596" max="3596" width="6.25" style="452" customWidth="1"/>
    <col min="3597" max="3597" width="5.75" style="452" customWidth="1"/>
    <col min="3598" max="3598" width="5.875" style="452" customWidth="1"/>
    <col min="3599" max="3840" width="9" style="452"/>
    <col min="3841" max="3841" width="0.875" style="452" customWidth="1"/>
    <col min="3842" max="3842" width="9.25" style="452" bestFit="1" customWidth="1"/>
    <col min="3843" max="3843" width="2.375" style="452" customWidth="1"/>
    <col min="3844" max="3844" width="10" style="452" customWidth="1"/>
    <col min="3845" max="3845" width="7.125" style="452" customWidth="1"/>
    <col min="3846" max="3846" width="7.5" style="452" customWidth="1"/>
    <col min="3847" max="3847" width="6.875" style="452" customWidth="1"/>
    <col min="3848" max="3848" width="6.25" style="452" customWidth="1"/>
    <col min="3849" max="3851" width="6.5" style="452" customWidth="1"/>
    <col min="3852" max="3852" width="6.25" style="452" customWidth="1"/>
    <col min="3853" max="3853" width="5.75" style="452" customWidth="1"/>
    <col min="3854" max="3854" width="5.875" style="452" customWidth="1"/>
    <col min="3855" max="4096" width="9" style="452"/>
    <col min="4097" max="4097" width="0.875" style="452" customWidth="1"/>
    <col min="4098" max="4098" width="9.25" style="452" bestFit="1" customWidth="1"/>
    <col min="4099" max="4099" width="2.375" style="452" customWidth="1"/>
    <col min="4100" max="4100" width="10" style="452" customWidth="1"/>
    <col min="4101" max="4101" width="7.125" style="452" customWidth="1"/>
    <col min="4102" max="4102" width="7.5" style="452" customWidth="1"/>
    <col min="4103" max="4103" width="6.875" style="452" customWidth="1"/>
    <col min="4104" max="4104" width="6.25" style="452" customWidth="1"/>
    <col min="4105" max="4107" width="6.5" style="452" customWidth="1"/>
    <col min="4108" max="4108" width="6.25" style="452" customWidth="1"/>
    <col min="4109" max="4109" width="5.75" style="452" customWidth="1"/>
    <col min="4110" max="4110" width="5.875" style="452" customWidth="1"/>
    <col min="4111" max="4352" width="9" style="452"/>
    <col min="4353" max="4353" width="0.875" style="452" customWidth="1"/>
    <col min="4354" max="4354" width="9.25" style="452" bestFit="1" customWidth="1"/>
    <col min="4355" max="4355" width="2.375" style="452" customWidth="1"/>
    <col min="4356" max="4356" width="10" style="452" customWidth="1"/>
    <col min="4357" max="4357" width="7.125" style="452" customWidth="1"/>
    <col min="4358" max="4358" width="7.5" style="452" customWidth="1"/>
    <col min="4359" max="4359" width="6.875" style="452" customWidth="1"/>
    <col min="4360" max="4360" width="6.25" style="452" customWidth="1"/>
    <col min="4361" max="4363" width="6.5" style="452" customWidth="1"/>
    <col min="4364" max="4364" width="6.25" style="452" customWidth="1"/>
    <col min="4365" max="4365" width="5.75" style="452" customWidth="1"/>
    <col min="4366" max="4366" width="5.875" style="452" customWidth="1"/>
    <col min="4367" max="4608" width="9" style="452"/>
    <col min="4609" max="4609" width="0.875" style="452" customWidth="1"/>
    <col min="4610" max="4610" width="9.25" style="452" bestFit="1" customWidth="1"/>
    <col min="4611" max="4611" width="2.375" style="452" customWidth="1"/>
    <col min="4612" max="4612" width="10" style="452" customWidth="1"/>
    <col min="4613" max="4613" width="7.125" style="452" customWidth="1"/>
    <col min="4614" max="4614" width="7.5" style="452" customWidth="1"/>
    <col min="4615" max="4615" width="6.875" style="452" customWidth="1"/>
    <col min="4616" max="4616" width="6.25" style="452" customWidth="1"/>
    <col min="4617" max="4619" width="6.5" style="452" customWidth="1"/>
    <col min="4620" max="4620" width="6.25" style="452" customWidth="1"/>
    <col min="4621" max="4621" width="5.75" style="452" customWidth="1"/>
    <col min="4622" max="4622" width="5.875" style="452" customWidth="1"/>
    <col min="4623" max="4864" width="9" style="452"/>
    <col min="4865" max="4865" width="0.875" style="452" customWidth="1"/>
    <col min="4866" max="4866" width="9.25" style="452" bestFit="1" customWidth="1"/>
    <col min="4867" max="4867" width="2.375" style="452" customWidth="1"/>
    <col min="4868" max="4868" width="10" style="452" customWidth="1"/>
    <col min="4869" max="4869" width="7.125" style="452" customWidth="1"/>
    <col min="4870" max="4870" width="7.5" style="452" customWidth="1"/>
    <col min="4871" max="4871" width="6.875" style="452" customWidth="1"/>
    <col min="4872" max="4872" width="6.25" style="452" customWidth="1"/>
    <col min="4873" max="4875" width="6.5" style="452" customWidth="1"/>
    <col min="4876" max="4876" width="6.25" style="452" customWidth="1"/>
    <col min="4877" max="4877" width="5.75" style="452" customWidth="1"/>
    <col min="4878" max="4878" width="5.875" style="452" customWidth="1"/>
    <col min="4879" max="5120" width="9" style="452"/>
    <col min="5121" max="5121" width="0.875" style="452" customWidth="1"/>
    <col min="5122" max="5122" width="9.25" style="452" bestFit="1" customWidth="1"/>
    <col min="5123" max="5123" width="2.375" style="452" customWidth="1"/>
    <col min="5124" max="5124" width="10" style="452" customWidth="1"/>
    <col min="5125" max="5125" width="7.125" style="452" customWidth="1"/>
    <col min="5126" max="5126" width="7.5" style="452" customWidth="1"/>
    <col min="5127" max="5127" width="6.875" style="452" customWidth="1"/>
    <col min="5128" max="5128" width="6.25" style="452" customWidth="1"/>
    <col min="5129" max="5131" width="6.5" style="452" customWidth="1"/>
    <col min="5132" max="5132" width="6.25" style="452" customWidth="1"/>
    <col min="5133" max="5133" width="5.75" style="452" customWidth="1"/>
    <col min="5134" max="5134" width="5.875" style="452" customWidth="1"/>
    <col min="5135" max="5376" width="9" style="452"/>
    <col min="5377" max="5377" width="0.875" style="452" customWidth="1"/>
    <col min="5378" max="5378" width="9.25" style="452" bestFit="1" customWidth="1"/>
    <col min="5379" max="5379" width="2.375" style="452" customWidth="1"/>
    <col min="5380" max="5380" width="10" style="452" customWidth="1"/>
    <col min="5381" max="5381" width="7.125" style="452" customWidth="1"/>
    <col min="5382" max="5382" width="7.5" style="452" customWidth="1"/>
    <col min="5383" max="5383" width="6.875" style="452" customWidth="1"/>
    <col min="5384" max="5384" width="6.25" style="452" customWidth="1"/>
    <col min="5385" max="5387" width="6.5" style="452" customWidth="1"/>
    <col min="5388" max="5388" width="6.25" style="452" customWidth="1"/>
    <col min="5389" max="5389" width="5.75" style="452" customWidth="1"/>
    <col min="5390" max="5390" width="5.875" style="452" customWidth="1"/>
    <col min="5391" max="5632" width="9" style="452"/>
    <col min="5633" max="5633" width="0.875" style="452" customWidth="1"/>
    <col min="5634" max="5634" width="9.25" style="452" bestFit="1" customWidth="1"/>
    <col min="5635" max="5635" width="2.375" style="452" customWidth="1"/>
    <col min="5636" max="5636" width="10" style="452" customWidth="1"/>
    <col min="5637" max="5637" width="7.125" style="452" customWidth="1"/>
    <col min="5638" max="5638" width="7.5" style="452" customWidth="1"/>
    <col min="5639" max="5639" width="6.875" style="452" customWidth="1"/>
    <col min="5640" max="5640" width="6.25" style="452" customWidth="1"/>
    <col min="5641" max="5643" width="6.5" style="452" customWidth="1"/>
    <col min="5644" max="5644" width="6.25" style="452" customWidth="1"/>
    <col min="5645" max="5645" width="5.75" style="452" customWidth="1"/>
    <col min="5646" max="5646" width="5.875" style="452" customWidth="1"/>
    <col min="5647" max="5888" width="9" style="452"/>
    <col min="5889" max="5889" width="0.875" style="452" customWidth="1"/>
    <col min="5890" max="5890" width="9.25" style="452" bestFit="1" customWidth="1"/>
    <col min="5891" max="5891" width="2.375" style="452" customWidth="1"/>
    <col min="5892" max="5892" width="10" style="452" customWidth="1"/>
    <col min="5893" max="5893" width="7.125" style="452" customWidth="1"/>
    <col min="5894" max="5894" width="7.5" style="452" customWidth="1"/>
    <col min="5895" max="5895" width="6.875" style="452" customWidth="1"/>
    <col min="5896" max="5896" width="6.25" style="452" customWidth="1"/>
    <col min="5897" max="5899" width="6.5" style="452" customWidth="1"/>
    <col min="5900" max="5900" width="6.25" style="452" customWidth="1"/>
    <col min="5901" max="5901" width="5.75" style="452" customWidth="1"/>
    <col min="5902" max="5902" width="5.875" style="452" customWidth="1"/>
    <col min="5903" max="6144" width="9" style="452"/>
    <col min="6145" max="6145" width="0.875" style="452" customWidth="1"/>
    <col min="6146" max="6146" width="9.25" style="452" bestFit="1" customWidth="1"/>
    <col min="6147" max="6147" width="2.375" style="452" customWidth="1"/>
    <col min="6148" max="6148" width="10" style="452" customWidth="1"/>
    <col min="6149" max="6149" width="7.125" style="452" customWidth="1"/>
    <col min="6150" max="6150" width="7.5" style="452" customWidth="1"/>
    <col min="6151" max="6151" width="6.875" style="452" customWidth="1"/>
    <col min="6152" max="6152" width="6.25" style="452" customWidth="1"/>
    <col min="6153" max="6155" width="6.5" style="452" customWidth="1"/>
    <col min="6156" max="6156" width="6.25" style="452" customWidth="1"/>
    <col min="6157" max="6157" width="5.75" style="452" customWidth="1"/>
    <col min="6158" max="6158" width="5.875" style="452" customWidth="1"/>
    <col min="6159" max="6400" width="9" style="452"/>
    <col min="6401" max="6401" width="0.875" style="452" customWidth="1"/>
    <col min="6402" max="6402" width="9.25" style="452" bestFit="1" customWidth="1"/>
    <col min="6403" max="6403" width="2.375" style="452" customWidth="1"/>
    <col min="6404" max="6404" width="10" style="452" customWidth="1"/>
    <col min="6405" max="6405" width="7.125" style="452" customWidth="1"/>
    <col min="6406" max="6406" width="7.5" style="452" customWidth="1"/>
    <col min="6407" max="6407" width="6.875" style="452" customWidth="1"/>
    <col min="6408" max="6408" width="6.25" style="452" customWidth="1"/>
    <col min="6409" max="6411" width="6.5" style="452" customWidth="1"/>
    <col min="6412" max="6412" width="6.25" style="452" customWidth="1"/>
    <col min="6413" max="6413" width="5.75" style="452" customWidth="1"/>
    <col min="6414" max="6414" width="5.875" style="452" customWidth="1"/>
    <col min="6415" max="6656" width="9" style="452"/>
    <col min="6657" max="6657" width="0.875" style="452" customWidth="1"/>
    <col min="6658" max="6658" width="9.25" style="452" bestFit="1" customWidth="1"/>
    <col min="6659" max="6659" width="2.375" style="452" customWidth="1"/>
    <col min="6660" max="6660" width="10" style="452" customWidth="1"/>
    <col min="6661" max="6661" width="7.125" style="452" customWidth="1"/>
    <col min="6662" max="6662" width="7.5" style="452" customWidth="1"/>
    <col min="6663" max="6663" width="6.875" style="452" customWidth="1"/>
    <col min="6664" max="6664" width="6.25" style="452" customWidth="1"/>
    <col min="6665" max="6667" width="6.5" style="452" customWidth="1"/>
    <col min="6668" max="6668" width="6.25" style="452" customWidth="1"/>
    <col min="6669" max="6669" width="5.75" style="452" customWidth="1"/>
    <col min="6670" max="6670" width="5.875" style="452" customWidth="1"/>
    <col min="6671" max="6912" width="9" style="452"/>
    <col min="6913" max="6913" width="0.875" style="452" customWidth="1"/>
    <col min="6914" max="6914" width="9.25" style="452" bestFit="1" customWidth="1"/>
    <col min="6915" max="6915" width="2.375" style="452" customWidth="1"/>
    <col min="6916" max="6916" width="10" style="452" customWidth="1"/>
    <col min="6917" max="6917" width="7.125" style="452" customWidth="1"/>
    <col min="6918" max="6918" width="7.5" style="452" customWidth="1"/>
    <col min="6919" max="6919" width="6.875" style="452" customWidth="1"/>
    <col min="6920" max="6920" width="6.25" style="452" customWidth="1"/>
    <col min="6921" max="6923" width="6.5" style="452" customWidth="1"/>
    <col min="6924" max="6924" width="6.25" style="452" customWidth="1"/>
    <col min="6925" max="6925" width="5.75" style="452" customWidth="1"/>
    <col min="6926" max="6926" width="5.875" style="452" customWidth="1"/>
    <col min="6927" max="7168" width="9" style="452"/>
    <col min="7169" max="7169" width="0.875" style="452" customWidth="1"/>
    <col min="7170" max="7170" width="9.25" style="452" bestFit="1" customWidth="1"/>
    <col min="7171" max="7171" width="2.375" style="452" customWidth="1"/>
    <col min="7172" max="7172" width="10" style="452" customWidth="1"/>
    <col min="7173" max="7173" width="7.125" style="452" customWidth="1"/>
    <col min="7174" max="7174" width="7.5" style="452" customWidth="1"/>
    <col min="7175" max="7175" width="6.875" style="452" customWidth="1"/>
    <col min="7176" max="7176" width="6.25" style="452" customWidth="1"/>
    <col min="7177" max="7179" width="6.5" style="452" customWidth="1"/>
    <col min="7180" max="7180" width="6.25" style="452" customWidth="1"/>
    <col min="7181" max="7181" width="5.75" style="452" customWidth="1"/>
    <col min="7182" max="7182" width="5.875" style="452" customWidth="1"/>
    <col min="7183" max="7424" width="9" style="452"/>
    <col min="7425" max="7425" width="0.875" style="452" customWidth="1"/>
    <col min="7426" max="7426" width="9.25" style="452" bestFit="1" customWidth="1"/>
    <col min="7427" max="7427" width="2.375" style="452" customWidth="1"/>
    <col min="7428" max="7428" width="10" style="452" customWidth="1"/>
    <col min="7429" max="7429" width="7.125" style="452" customWidth="1"/>
    <col min="7430" max="7430" width="7.5" style="452" customWidth="1"/>
    <col min="7431" max="7431" width="6.875" style="452" customWidth="1"/>
    <col min="7432" max="7432" width="6.25" style="452" customWidth="1"/>
    <col min="7433" max="7435" width="6.5" style="452" customWidth="1"/>
    <col min="7436" max="7436" width="6.25" style="452" customWidth="1"/>
    <col min="7437" max="7437" width="5.75" style="452" customWidth="1"/>
    <col min="7438" max="7438" width="5.875" style="452" customWidth="1"/>
    <col min="7439" max="7680" width="9" style="452"/>
    <col min="7681" max="7681" width="0.875" style="452" customWidth="1"/>
    <col min="7682" max="7682" width="9.25" style="452" bestFit="1" customWidth="1"/>
    <col min="7683" max="7683" width="2.375" style="452" customWidth="1"/>
    <col min="7684" max="7684" width="10" style="452" customWidth="1"/>
    <col min="7685" max="7685" width="7.125" style="452" customWidth="1"/>
    <col min="7686" max="7686" width="7.5" style="452" customWidth="1"/>
    <col min="7687" max="7687" width="6.875" style="452" customWidth="1"/>
    <col min="7688" max="7688" width="6.25" style="452" customWidth="1"/>
    <col min="7689" max="7691" width="6.5" style="452" customWidth="1"/>
    <col min="7692" max="7692" width="6.25" style="452" customWidth="1"/>
    <col min="7693" max="7693" width="5.75" style="452" customWidth="1"/>
    <col min="7694" max="7694" width="5.875" style="452" customWidth="1"/>
    <col min="7695" max="7936" width="9" style="452"/>
    <col min="7937" max="7937" width="0.875" style="452" customWidth="1"/>
    <col min="7938" max="7938" width="9.25" style="452" bestFit="1" customWidth="1"/>
    <col min="7939" max="7939" width="2.375" style="452" customWidth="1"/>
    <col min="7940" max="7940" width="10" style="452" customWidth="1"/>
    <col min="7941" max="7941" width="7.125" style="452" customWidth="1"/>
    <col min="7942" max="7942" width="7.5" style="452" customWidth="1"/>
    <col min="7943" max="7943" width="6.875" style="452" customWidth="1"/>
    <col min="7944" max="7944" width="6.25" style="452" customWidth="1"/>
    <col min="7945" max="7947" width="6.5" style="452" customWidth="1"/>
    <col min="7948" max="7948" width="6.25" style="452" customWidth="1"/>
    <col min="7949" max="7949" width="5.75" style="452" customWidth="1"/>
    <col min="7950" max="7950" width="5.875" style="452" customWidth="1"/>
    <col min="7951" max="8192" width="9" style="452"/>
    <col min="8193" max="8193" width="0.875" style="452" customWidth="1"/>
    <col min="8194" max="8194" width="9.25" style="452" bestFit="1" customWidth="1"/>
    <col min="8195" max="8195" width="2.375" style="452" customWidth="1"/>
    <col min="8196" max="8196" width="10" style="452" customWidth="1"/>
    <col min="8197" max="8197" width="7.125" style="452" customWidth="1"/>
    <col min="8198" max="8198" width="7.5" style="452" customWidth="1"/>
    <col min="8199" max="8199" width="6.875" style="452" customWidth="1"/>
    <col min="8200" max="8200" width="6.25" style="452" customWidth="1"/>
    <col min="8201" max="8203" width="6.5" style="452" customWidth="1"/>
    <col min="8204" max="8204" width="6.25" style="452" customWidth="1"/>
    <col min="8205" max="8205" width="5.75" style="452" customWidth="1"/>
    <col min="8206" max="8206" width="5.875" style="452" customWidth="1"/>
    <col min="8207" max="8448" width="9" style="452"/>
    <col min="8449" max="8449" width="0.875" style="452" customWidth="1"/>
    <col min="8450" max="8450" width="9.25" style="452" bestFit="1" customWidth="1"/>
    <col min="8451" max="8451" width="2.375" style="452" customWidth="1"/>
    <col min="8452" max="8452" width="10" style="452" customWidth="1"/>
    <col min="8453" max="8453" width="7.125" style="452" customWidth="1"/>
    <col min="8454" max="8454" width="7.5" style="452" customWidth="1"/>
    <col min="8455" max="8455" width="6.875" style="452" customWidth="1"/>
    <col min="8456" max="8456" width="6.25" style="452" customWidth="1"/>
    <col min="8457" max="8459" width="6.5" style="452" customWidth="1"/>
    <col min="8460" max="8460" width="6.25" style="452" customWidth="1"/>
    <col min="8461" max="8461" width="5.75" style="452" customWidth="1"/>
    <col min="8462" max="8462" width="5.875" style="452" customWidth="1"/>
    <col min="8463" max="8704" width="9" style="452"/>
    <col min="8705" max="8705" width="0.875" style="452" customWidth="1"/>
    <col min="8706" max="8706" width="9.25" style="452" bestFit="1" customWidth="1"/>
    <col min="8707" max="8707" width="2.375" style="452" customWidth="1"/>
    <col min="8708" max="8708" width="10" style="452" customWidth="1"/>
    <col min="8709" max="8709" width="7.125" style="452" customWidth="1"/>
    <col min="8710" max="8710" width="7.5" style="452" customWidth="1"/>
    <col min="8711" max="8711" width="6.875" style="452" customWidth="1"/>
    <col min="8712" max="8712" width="6.25" style="452" customWidth="1"/>
    <col min="8713" max="8715" width="6.5" style="452" customWidth="1"/>
    <col min="8716" max="8716" width="6.25" style="452" customWidth="1"/>
    <col min="8717" max="8717" width="5.75" style="452" customWidth="1"/>
    <col min="8718" max="8718" width="5.875" style="452" customWidth="1"/>
    <col min="8719" max="8960" width="9" style="452"/>
    <col min="8961" max="8961" width="0.875" style="452" customWidth="1"/>
    <col min="8962" max="8962" width="9.25" style="452" bestFit="1" customWidth="1"/>
    <col min="8963" max="8963" width="2.375" style="452" customWidth="1"/>
    <col min="8964" max="8964" width="10" style="452" customWidth="1"/>
    <col min="8965" max="8965" width="7.125" style="452" customWidth="1"/>
    <col min="8966" max="8966" width="7.5" style="452" customWidth="1"/>
    <col min="8967" max="8967" width="6.875" style="452" customWidth="1"/>
    <col min="8968" max="8968" width="6.25" style="452" customWidth="1"/>
    <col min="8969" max="8971" width="6.5" style="452" customWidth="1"/>
    <col min="8972" max="8972" width="6.25" style="452" customWidth="1"/>
    <col min="8973" max="8973" width="5.75" style="452" customWidth="1"/>
    <col min="8974" max="8974" width="5.875" style="452" customWidth="1"/>
    <col min="8975" max="9216" width="9" style="452"/>
    <col min="9217" max="9217" width="0.875" style="452" customWidth="1"/>
    <col min="9218" max="9218" width="9.25" style="452" bestFit="1" customWidth="1"/>
    <col min="9219" max="9219" width="2.375" style="452" customWidth="1"/>
    <col min="9220" max="9220" width="10" style="452" customWidth="1"/>
    <col min="9221" max="9221" width="7.125" style="452" customWidth="1"/>
    <col min="9222" max="9222" width="7.5" style="452" customWidth="1"/>
    <col min="9223" max="9223" width="6.875" style="452" customWidth="1"/>
    <col min="9224" max="9224" width="6.25" style="452" customWidth="1"/>
    <col min="9225" max="9227" width="6.5" style="452" customWidth="1"/>
    <col min="9228" max="9228" width="6.25" style="452" customWidth="1"/>
    <col min="9229" max="9229" width="5.75" style="452" customWidth="1"/>
    <col min="9230" max="9230" width="5.875" style="452" customWidth="1"/>
    <col min="9231" max="9472" width="9" style="452"/>
    <col min="9473" max="9473" width="0.875" style="452" customWidth="1"/>
    <col min="9474" max="9474" width="9.25" style="452" bestFit="1" customWidth="1"/>
    <col min="9475" max="9475" width="2.375" style="452" customWidth="1"/>
    <col min="9476" max="9476" width="10" style="452" customWidth="1"/>
    <col min="9477" max="9477" width="7.125" style="452" customWidth="1"/>
    <col min="9478" max="9478" width="7.5" style="452" customWidth="1"/>
    <col min="9479" max="9479" width="6.875" style="452" customWidth="1"/>
    <col min="9480" max="9480" width="6.25" style="452" customWidth="1"/>
    <col min="9481" max="9483" width="6.5" style="452" customWidth="1"/>
    <col min="9484" max="9484" width="6.25" style="452" customWidth="1"/>
    <col min="9485" max="9485" width="5.75" style="452" customWidth="1"/>
    <col min="9486" max="9486" width="5.875" style="452" customWidth="1"/>
    <col min="9487" max="9728" width="9" style="452"/>
    <col min="9729" max="9729" width="0.875" style="452" customWidth="1"/>
    <col min="9730" max="9730" width="9.25" style="452" bestFit="1" customWidth="1"/>
    <col min="9731" max="9731" width="2.375" style="452" customWidth="1"/>
    <col min="9732" max="9732" width="10" style="452" customWidth="1"/>
    <col min="9733" max="9733" width="7.125" style="452" customWidth="1"/>
    <col min="9734" max="9734" width="7.5" style="452" customWidth="1"/>
    <col min="9735" max="9735" width="6.875" style="452" customWidth="1"/>
    <col min="9736" max="9736" width="6.25" style="452" customWidth="1"/>
    <col min="9737" max="9739" width="6.5" style="452" customWidth="1"/>
    <col min="9740" max="9740" width="6.25" style="452" customWidth="1"/>
    <col min="9741" max="9741" width="5.75" style="452" customWidth="1"/>
    <col min="9742" max="9742" width="5.875" style="452" customWidth="1"/>
    <col min="9743" max="9984" width="9" style="452"/>
    <col min="9985" max="9985" width="0.875" style="452" customWidth="1"/>
    <col min="9986" max="9986" width="9.25" style="452" bestFit="1" customWidth="1"/>
    <col min="9987" max="9987" width="2.375" style="452" customWidth="1"/>
    <col min="9988" max="9988" width="10" style="452" customWidth="1"/>
    <col min="9989" max="9989" width="7.125" style="452" customWidth="1"/>
    <col min="9990" max="9990" width="7.5" style="452" customWidth="1"/>
    <col min="9991" max="9991" width="6.875" style="452" customWidth="1"/>
    <col min="9992" max="9992" width="6.25" style="452" customWidth="1"/>
    <col min="9993" max="9995" width="6.5" style="452" customWidth="1"/>
    <col min="9996" max="9996" width="6.25" style="452" customWidth="1"/>
    <col min="9997" max="9997" width="5.75" style="452" customWidth="1"/>
    <col min="9998" max="9998" width="5.875" style="452" customWidth="1"/>
    <col min="9999" max="10240" width="9" style="452"/>
    <col min="10241" max="10241" width="0.875" style="452" customWidth="1"/>
    <col min="10242" max="10242" width="9.25" style="452" bestFit="1" customWidth="1"/>
    <col min="10243" max="10243" width="2.375" style="452" customWidth="1"/>
    <col min="10244" max="10244" width="10" style="452" customWidth="1"/>
    <col min="10245" max="10245" width="7.125" style="452" customWidth="1"/>
    <col min="10246" max="10246" width="7.5" style="452" customWidth="1"/>
    <col min="10247" max="10247" width="6.875" style="452" customWidth="1"/>
    <col min="10248" max="10248" width="6.25" style="452" customWidth="1"/>
    <col min="10249" max="10251" width="6.5" style="452" customWidth="1"/>
    <col min="10252" max="10252" width="6.25" style="452" customWidth="1"/>
    <col min="10253" max="10253" width="5.75" style="452" customWidth="1"/>
    <col min="10254" max="10254" width="5.875" style="452" customWidth="1"/>
    <col min="10255" max="10496" width="9" style="452"/>
    <col min="10497" max="10497" width="0.875" style="452" customWidth="1"/>
    <col min="10498" max="10498" width="9.25" style="452" bestFit="1" customWidth="1"/>
    <col min="10499" max="10499" width="2.375" style="452" customWidth="1"/>
    <col min="10500" max="10500" width="10" style="452" customWidth="1"/>
    <col min="10501" max="10501" width="7.125" style="452" customWidth="1"/>
    <col min="10502" max="10502" width="7.5" style="452" customWidth="1"/>
    <col min="10503" max="10503" width="6.875" style="452" customWidth="1"/>
    <col min="10504" max="10504" width="6.25" style="452" customWidth="1"/>
    <col min="10505" max="10507" width="6.5" style="452" customWidth="1"/>
    <col min="10508" max="10508" width="6.25" style="452" customWidth="1"/>
    <col min="10509" max="10509" width="5.75" style="452" customWidth="1"/>
    <col min="10510" max="10510" width="5.875" style="452" customWidth="1"/>
    <col min="10511" max="10752" width="9" style="452"/>
    <col min="10753" max="10753" width="0.875" style="452" customWidth="1"/>
    <col min="10754" max="10754" width="9.25" style="452" bestFit="1" customWidth="1"/>
    <col min="10755" max="10755" width="2.375" style="452" customWidth="1"/>
    <col min="10756" max="10756" width="10" style="452" customWidth="1"/>
    <col min="10757" max="10757" width="7.125" style="452" customWidth="1"/>
    <col min="10758" max="10758" width="7.5" style="452" customWidth="1"/>
    <col min="10759" max="10759" width="6.875" style="452" customWidth="1"/>
    <col min="10760" max="10760" width="6.25" style="452" customWidth="1"/>
    <col min="10761" max="10763" width="6.5" style="452" customWidth="1"/>
    <col min="10764" max="10764" width="6.25" style="452" customWidth="1"/>
    <col min="10765" max="10765" width="5.75" style="452" customWidth="1"/>
    <col min="10766" max="10766" width="5.875" style="452" customWidth="1"/>
    <col min="10767" max="11008" width="9" style="452"/>
    <col min="11009" max="11009" width="0.875" style="452" customWidth="1"/>
    <col min="11010" max="11010" width="9.25" style="452" bestFit="1" customWidth="1"/>
    <col min="11011" max="11011" width="2.375" style="452" customWidth="1"/>
    <col min="11012" max="11012" width="10" style="452" customWidth="1"/>
    <col min="11013" max="11013" width="7.125" style="452" customWidth="1"/>
    <col min="11014" max="11014" width="7.5" style="452" customWidth="1"/>
    <col min="11015" max="11015" width="6.875" style="452" customWidth="1"/>
    <col min="11016" max="11016" width="6.25" style="452" customWidth="1"/>
    <col min="11017" max="11019" width="6.5" style="452" customWidth="1"/>
    <col min="11020" max="11020" width="6.25" style="452" customWidth="1"/>
    <col min="11021" max="11021" width="5.75" style="452" customWidth="1"/>
    <col min="11022" max="11022" width="5.875" style="452" customWidth="1"/>
    <col min="11023" max="11264" width="9" style="452"/>
    <col min="11265" max="11265" width="0.875" style="452" customWidth="1"/>
    <col min="11266" max="11266" width="9.25" style="452" bestFit="1" customWidth="1"/>
    <col min="11267" max="11267" width="2.375" style="452" customWidth="1"/>
    <col min="11268" max="11268" width="10" style="452" customWidth="1"/>
    <col min="11269" max="11269" width="7.125" style="452" customWidth="1"/>
    <col min="11270" max="11270" width="7.5" style="452" customWidth="1"/>
    <col min="11271" max="11271" width="6.875" style="452" customWidth="1"/>
    <col min="11272" max="11272" width="6.25" style="452" customWidth="1"/>
    <col min="11273" max="11275" width="6.5" style="452" customWidth="1"/>
    <col min="11276" max="11276" width="6.25" style="452" customWidth="1"/>
    <col min="11277" max="11277" width="5.75" style="452" customWidth="1"/>
    <col min="11278" max="11278" width="5.875" style="452" customWidth="1"/>
    <col min="11279" max="11520" width="9" style="452"/>
    <col min="11521" max="11521" width="0.875" style="452" customWidth="1"/>
    <col min="11522" max="11522" width="9.25" style="452" bestFit="1" customWidth="1"/>
    <col min="11523" max="11523" width="2.375" style="452" customWidth="1"/>
    <col min="11524" max="11524" width="10" style="452" customWidth="1"/>
    <col min="11525" max="11525" width="7.125" style="452" customWidth="1"/>
    <col min="11526" max="11526" width="7.5" style="452" customWidth="1"/>
    <col min="11527" max="11527" width="6.875" style="452" customWidth="1"/>
    <col min="11528" max="11528" width="6.25" style="452" customWidth="1"/>
    <col min="11529" max="11531" width="6.5" style="452" customWidth="1"/>
    <col min="11532" max="11532" width="6.25" style="452" customWidth="1"/>
    <col min="11533" max="11533" width="5.75" style="452" customWidth="1"/>
    <col min="11534" max="11534" width="5.875" style="452" customWidth="1"/>
    <col min="11535" max="11776" width="9" style="452"/>
    <col min="11777" max="11777" width="0.875" style="452" customWidth="1"/>
    <col min="11778" max="11778" width="9.25" style="452" bestFit="1" customWidth="1"/>
    <col min="11779" max="11779" width="2.375" style="452" customWidth="1"/>
    <col min="11780" max="11780" width="10" style="452" customWidth="1"/>
    <col min="11781" max="11781" width="7.125" style="452" customWidth="1"/>
    <col min="11782" max="11782" width="7.5" style="452" customWidth="1"/>
    <col min="11783" max="11783" width="6.875" style="452" customWidth="1"/>
    <col min="11784" max="11784" width="6.25" style="452" customWidth="1"/>
    <col min="11785" max="11787" width="6.5" style="452" customWidth="1"/>
    <col min="11788" max="11788" width="6.25" style="452" customWidth="1"/>
    <col min="11789" max="11789" width="5.75" style="452" customWidth="1"/>
    <col min="11790" max="11790" width="5.875" style="452" customWidth="1"/>
    <col min="11791" max="12032" width="9" style="452"/>
    <col min="12033" max="12033" width="0.875" style="452" customWidth="1"/>
    <col min="12034" max="12034" width="9.25" style="452" bestFit="1" customWidth="1"/>
    <col min="12035" max="12035" width="2.375" style="452" customWidth="1"/>
    <col min="12036" max="12036" width="10" style="452" customWidth="1"/>
    <col min="12037" max="12037" width="7.125" style="452" customWidth="1"/>
    <col min="12038" max="12038" width="7.5" style="452" customWidth="1"/>
    <col min="12039" max="12039" width="6.875" style="452" customWidth="1"/>
    <col min="12040" max="12040" width="6.25" style="452" customWidth="1"/>
    <col min="12041" max="12043" width="6.5" style="452" customWidth="1"/>
    <col min="12044" max="12044" width="6.25" style="452" customWidth="1"/>
    <col min="12045" max="12045" width="5.75" style="452" customWidth="1"/>
    <col min="12046" max="12046" width="5.875" style="452" customWidth="1"/>
    <col min="12047" max="12288" width="9" style="452"/>
    <col min="12289" max="12289" width="0.875" style="452" customWidth="1"/>
    <col min="12290" max="12290" width="9.25" style="452" bestFit="1" customWidth="1"/>
    <col min="12291" max="12291" width="2.375" style="452" customWidth="1"/>
    <col min="12292" max="12292" width="10" style="452" customWidth="1"/>
    <col min="12293" max="12293" width="7.125" style="452" customWidth="1"/>
    <col min="12294" max="12294" width="7.5" style="452" customWidth="1"/>
    <col min="12295" max="12295" width="6.875" style="452" customWidth="1"/>
    <col min="12296" max="12296" width="6.25" style="452" customWidth="1"/>
    <col min="12297" max="12299" width="6.5" style="452" customWidth="1"/>
    <col min="12300" max="12300" width="6.25" style="452" customWidth="1"/>
    <col min="12301" max="12301" width="5.75" style="452" customWidth="1"/>
    <col min="12302" max="12302" width="5.875" style="452" customWidth="1"/>
    <col min="12303" max="12544" width="9" style="452"/>
    <col min="12545" max="12545" width="0.875" style="452" customWidth="1"/>
    <col min="12546" max="12546" width="9.25" style="452" bestFit="1" customWidth="1"/>
    <col min="12547" max="12547" width="2.375" style="452" customWidth="1"/>
    <col min="12548" max="12548" width="10" style="452" customWidth="1"/>
    <col min="12549" max="12549" width="7.125" style="452" customWidth="1"/>
    <col min="12550" max="12550" width="7.5" style="452" customWidth="1"/>
    <col min="12551" max="12551" width="6.875" style="452" customWidth="1"/>
    <col min="12552" max="12552" width="6.25" style="452" customWidth="1"/>
    <col min="12553" max="12555" width="6.5" style="452" customWidth="1"/>
    <col min="12556" max="12556" width="6.25" style="452" customWidth="1"/>
    <col min="12557" max="12557" width="5.75" style="452" customWidth="1"/>
    <col min="12558" max="12558" width="5.875" style="452" customWidth="1"/>
    <col min="12559" max="12800" width="9" style="452"/>
    <col min="12801" max="12801" width="0.875" style="452" customWidth="1"/>
    <col min="12802" max="12802" width="9.25" style="452" bestFit="1" customWidth="1"/>
    <col min="12803" max="12803" width="2.375" style="452" customWidth="1"/>
    <col min="12804" max="12804" width="10" style="452" customWidth="1"/>
    <col min="12805" max="12805" width="7.125" style="452" customWidth="1"/>
    <col min="12806" max="12806" width="7.5" style="452" customWidth="1"/>
    <col min="12807" max="12807" width="6.875" style="452" customWidth="1"/>
    <col min="12808" max="12808" width="6.25" style="452" customWidth="1"/>
    <col min="12809" max="12811" width="6.5" style="452" customWidth="1"/>
    <col min="12812" max="12812" width="6.25" style="452" customWidth="1"/>
    <col min="12813" max="12813" width="5.75" style="452" customWidth="1"/>
    <col min="12814" max="12814" width="5.875" style="452" customWidth="1"/>
    <col min="12815" max="13056" width="9" style="452"/>
    <col min="13057" max="13057" width="0.875" style="452" customWidth="1"/>
    <col min="13058" max="13058" width="9.25" style="452" bestFit="1" customWidth="1"/>
    <col min="13059" max="13059" width="2.375" style="452" customWidth="1"/>
    <col min="13060" max="13060" width="10" style="452" customWidth="1"/>
    <col min="13061" max="13061" width="7.125" style="452" customWidth="1"/>
    <col min="13062" max="13062" width="7.5" style="452" customWidth="1"/>
    <col min="13063" max="13063" width="6.875" style="452" customWidth="1"/>
    <col min="13064" max="13064" width="6.25" style="452" customWidth="1"/>
    <col min="13065" max="13067" width="6.5" style="452" customWidth="1"/>
    <col min="13068" max="13068" width="6.25" style="452" customWidth="1"/>
    <col min="13069" max="13069" width="5.75" style="452" customWidth="1"/>
    <col min="13070" max="13070" width="5.875" style="452" customWidth="1"/>
    <col min="13071" max="13312" width="9" style="452"/>
    <col min="13313" max="13313" width="0.875" style="452" customWidth="1"/>
    <col min="13314" max="13314" width="9.25" style="452" bestFit="1" customWidth="1"/>
    <col min="13315" max="13315" width="2.375" style="452" customWidth="1"/>
    <col min="13316" max="13316" width="10" style="452" customWidth="1"/>
    <col min="13317" max="13317" width="7.125" style="452" customWidth="1"/>
    <col min="13318" max="13318" width="7.5" style="452" customWidth="1"/>
    <col min="13319" max="13319" width="6.875" style="452" customWidth="1"/>
    <col min="13320" max="13320" width="6.25" style="452" customWidth="1"/>
    <col min="13321" max="13323" width="6.5" style="452" customWidth="1"/>
    <col min="13324" max="13324" width="6.25" style="452" customWidth="1"/>
    <col min="13325" max="13325" width="5.75" style="452" customWidth="1"/>
    <col min="13326" max="13326" width="5.875" style="452" customWidth="1"/>
    <col min="13327" max="13568" width="9" style="452"/>
    <col min="13569" max="13569" width="0.875" style="452" customWidth="1"/>
    <col min="13570" max="13570" width="9.25" style="452" bestFit="1" customWidth="1"/>
    <col min="13571" max="13571" width="2.375" style="452" customWidth="1"/>
    <col min="13572" max="13572" width="10" style="452" customWidth="1"/>
    <col min="13573" max="13573" width="7.125" style="452" customWidth="1"/>
    <col min="13574" max="13574" width="7.5" style="452" customWidth="1"/>
    <col min="13575" max="13575" width="6.875" style="452" customWidth="1"/>
    <col min="13576" max="13576" width="6.25" style="452" customWidth="1"/>
    <col min="13577" max="13579" width="6.5" style="452" customWidth="1"/>
    <col min="13580" max="13580" width="6.25" style="452" customWidth="1"/>
    <col min="13581" max="13581" width="5.75" style="452" customWidth="1"/>
    <col min="13582" max="13582" width="5.875" style="452" customWidth="1"/>
    <col min="13583" max="13824" width="9" style="452"/>
    <col min="13825" max="13825" width="0.875" style="452" customWidth="1"/>
    <col min="13826" max="13826" width="9.25" style="452" bestFit="1" customWidth="1"/>
    <col min="13827" max="13827" width="2.375" style="452" customWidth="1"/>
    <col min="13828" max="13828" width="10" style="452" customWidth="1"/>
    <col min="13829" max="13829" width="7.125" style="452" customWidth="1"/>
    <col min="13830" max="13830" width="7.5" style="452" customWidth="1"/>
    <col min="13831" max="13831" width="6.875" style="452" customWidth="1"/>
    <col min="13832" max="13832" width="6.25" style="452" customWidth="1"/>
    <col min="13833" max="13835" width="6.5" style="452" customWidth="1"/>
    <col min="13836" max="13836" width="6.25" style="452" customWidth="1"/>
    <col min="13837" max="13837" width="5.75" style="452" customWidth="1"/>
    <col min="13838" max="13838" width="5.875" style="452" customWidth="1"/>
    <col min="13839" max="14080" width="9" style="452"/>
    <col min="14081" max="14081" width="0.875" style="452" customWidth="1"/>
    <col min="14082" max="14082" width="9.25" style="452" bestFit="1" customWidth="1"/>
    <col min="14083" max="14083" width="2.375" style="452" customWidth="1"/>
    <col min="14084" max="14084" width="10" style="452" customWidth="1"/>
    <col min="14085" max="14085" width="7.125" style="452" customWidth="1"/>
    <col min="14086" max="14086" width="7.5" style="452" customWidth="1"/>
    <col min="14087" max="14087" width="6.875" style="452" customWidth="1"/>
    <col min="14088" max="14088" width="6.25" style="452" customWidth="1"/>
    <col min="14089" max="14091" width="6.5" style="452" customWidth="1"/>
    <col min="14092" max="14092" width="6.25" style="452" customWidth="1"/>
    <col min="14093" max="14093" width="5.75" style="452" customWidth="1"/>
    <col min="14094" max="14094" width="5.875" style="452" customWidth="1"/>
    <col min="14095" max="14336" width="9" style="452"/>
    <col min="14337" max="14337" width="0.875" style="452" customWidth="1"/>
    <col min="14338" max="14338" width="9.25" style="452" bestFit="1" customWidth="1"/>
    <col min="14339" max="14339" width="2.375" style="452" customWidth="1"/>
    <col min="14340" max="14340" width="10" style="452" customWidth="1"/>
    <col min="14341" max="14341" width="7.125" style="452" customWidth="1"/>
    <col min="14342" max="14342" width="7.5" style="452" customWidth="1"/>
    <col min="14343" max="14343" width="6.875" style="452" customWidth="1"/>
    <col min="14344" max="14344" width="6.25" style="452" customWidth="1"/>
    <col min="14345" max="14347" width="6.5" style="452" customWidth="1"/>
    <col min="14348" max="14348" width="6.25" style="452" customWidth="1"/>
    <col min="14349" max="14349" width="5.75" style="452" customWidth="1"/>
    <col min="14350" max="14350" width="5.875" style="452" customWidth="1"/>
    <col min="14351" max="14592" width="9" style="452"/>
    <col min="14593" max="14593" width="0.875" style="452" customWidth="1"/>
    <col min="14594" max="14594" width="9.25" style="452" bestFit="1" customWidth="1"/>
    <col min="14595" max="14595" width="2.375" style="452" customWidth="1"/>
    <col min="14596" max="14596" width="10" style="452" customWidth="1"/>
    <col min="14597" max="14597" width="7.125" style="452" customWidth="1"/>
    <col min="14598" max="14598" width="7.5" style="452" customWidth="1"/>
    <col min="14599" max="14599" width="6.875" style="452" customWidth="1"/>
    <col min="14600" max="14600" width="6.25" style="452" customWidth="1"/>
    <col min="14601" max="14603" width="6.5" style="452" customWidth="1"/>
    <col min="14604" max="14604" width="6.25" style="452" customWidth="1"/>
    <col min="14605" max="14605" width="5.75" style="452" customWidth="1"/>
    <col min="14606" max="14606" width="5.875" style="452" customWidth="1"/>
    <col min="14607" max="14848" width="9" style="452"/>
    <col min="14849" max="14849" width="0.875" style="452" customWidth="1"/>
    <col min="14850" max="14850" width="9.25" style="452" bestFit="1" customWidth="1"/>
    <col min="14851" max="14851" width="2.375" style="452" customWidth="1"/>
    <col min="14852" max="14852" width="10" style="452" customWidth="1"/>
    <col min="14853" max="14853" width="7.125" style="452" customWidth="1"/>
    <col min="14854" max="14854" width="7.5" style="452" customWidth="1"/>
    <col min="14855" max="14855" width="6.875" style="452" customWidth="1"/>
    <col min="14856" max="14856" width="6.25" style="452" customWidth="1"/>
    <col min="14857" max="14859" width="6.5" style="452" customWidth="1"/>
    <col min="14860" max="14860" width="6.25" style="452" customWidth="1"/>
    <col min="14861" max="14861" width="5.75" style="452" customWidth="1"/>
    <col min="14862" max="14862" width="5.875" style="452" customWidth="1"/>
    <col min="14863" max="15104" width="9" style="452"/>
    <col min="15105" max="15105" width="0.875" style="452" customWidth="1"/>
    <col min="15106" max="15106" width="9.25" style="452" bestFit="1" customWidth="1"/>
    <col min="15107" max="15107" width="2.375" style="452" customWidth="1"/>
    <col min="15108" max="15108" width="10" style="452" customWidth="1"/>
    <col min="15109" max="15109" width="7.125" style="452" customWidth="1"/>
    <col min="15110" max="15110" width="7.5" style="452" customWidth="1"/>
    <col min="15111" max="15111" width="6.875" style="452" customWidth="1"/>
    <col min="15112" max="15112" width="6.25" style="452" customWidth="1"/>
    <col min="15113" max="15115" width="6.5" style="452" customWidth="1"/>
    <col min="15116" max="15116" width="6.25" style="452" customWidth="1"/>
    <col min="15117" max="15117" width="5.75" style="452" customWidth="1"/>
    <col min="15118" max="15118" width="5.875" style="452" customWidth="1"/>
    <col min="15119" max="15360" width="9" style="452"/>
    <col min="15361" max="15361" width="0.875" style="452" customWidth="1"/>
    <col min="15362" max="15362" width="9.25" style="452" bestFit="1" customWidth="1"/>
    <col min="15363" max="15363" width="2.375" style="452" customWidth="1"/>
    <col min="15364" max="15364" width="10" style="452" customWidth="1"/>
    <col min="15365" max="15365" width="7.125" style="452" customWidth="1"/>
    <col min="15366" max="15366" width="7.5" style="452" customWidth="1"/>
    <col min="15367" max="15367" width="6.875" style="452" customWidth="1"/>
    <col min="15368" max="15368" width="6.25" style="452" customWidth="1"/>
    <col min="15369" max="15371" width="6.5" style="452" customWidth="1"/>
    <col min="15372" max="15372" width="6.25" style="452" customWidth="1"/>
    <col min="15373" max="15373" width="5.75" style="452" customWidth="1"/>
    <col min="15374" max="15374" width="5.875" style="452" customWidth="1"/>
    <col min="15375" max="15616" width="9" style="452"/>
    <col min="15617" max="15617" width="0.875" style="452" customWidth="1"/>
    <col min="15618" max="15618" width="9.25" style="452" bestFit="1" customWidth="1"/>
    <col min="15619" max="15619" width="2.375" style="452" customWidth="1"/>
    <col min="15620" max="15620" width="10" style="452" customWidth="1"/>
    <col min="15621" max="15621" width="7.125" style="452" customWidth="1"/>
    <col min="15622" max="15622" width="7.5" style="452" customWidth="1"/>
    <col min="15623" max="15623" width="6.875" style="452" customWidth="1"/>
    <col min="15624" max="15624" width="6.25" style="452" customWidth="1"/>
    <col min="15625" max="15627" width="6.5" style="452" customWidth="1"/>
    <col min="15628" max="15628" width="6.25" style="452" customWidth="1"/>
    <col min="15629" max="15629" width="5.75" style="452" customWidth="1"/>
    <col min="15630" max="15630" width="5.875" style="452" customWidth="1"/>
    <col min="15631" max="15872" width="9" style="452"/>
    <col min="15873" max="15873" width="0.875" style="452" customWidth="1"/>
    <col min="15874" max="15874" width="9.25" style="452" bestFit="1" customWidth="1"/>
    <col min="15875" max="15875" width="2.375" style="452" customWidth="1"/>
    <col min="15876" max="15876" width="10" style="452" customWidth="1"/>
    <col min="15877" max="15877" width="7.125" style="452" customWidth="1"/>
    <col min="15878" max="15878" width="7.5" style="452" customWidth="1"/>
    <col min="15879" max="15879" width="6.875" style="452" customWidth="1"/>
    <col min="15880" max="15880" width="6.25" style="452" customWidth="1"/>
    <col min="15881" max="15883" width="6.5" style="452" customWidth="1"/>
    <col min="15884" max="15884" width="6.25" style="452" customWidth="1"/>
    <col min="15885" max="15885" width="5.75" style="452" customWidth="1"/>
    <col min="15886" max="15886" width="5.875" style="452" customWidth="1"/>
    <col min="15887" max="16128" width="9" style="452"/>
    <col min="16129" max="16129" width="0.875" style="452" customWidth="1"/>
    <col min="16130" max="16130" width="9.25" style="452" bestFit="1" customWidth="1"/>
    <col min="16131" max="16131" width="2.375" style="452" customWidth="1"/>
    <col min="16132" max="16132" width="10" style="452" customWidth="1"/>
    <col min="16133" max="16133" width="7.125" style="452" customWidth="1"/>
    <col min="16134" max="16134" width="7.5" style="452" customWidth="1"/>
    <col min="16135" max="16135" width="6.875" style="452" customWidth="1"/>
    <col min="16136" max="16136" width="6.25" style="452" customWidth="1"/>
    <col min="16137" max="16139" width="6.5" style="452" customWidth="1"/>
    <col min="16140" max="16140" width="6.25" style="452" customWidth="1"/>
    <col min="16141" max="16141" width="5.75" style="452" customWidth="1"/>
    <col min="16142" max="16142" width="5.875" style="452" customWidth="1"/>
    <col min="16143" max="16384" width="9" style="452"/>
  </cols>
  <sheetData>
    <row r="1" spans="1:16" ht="13.5">
      <c r="A1" s="451" t="s">
        <v>4047</v>
      </c>
    </row>
    <row r="2" spans="1:16" ht="7.5" customHeight="1"/>
    <row r="3" spans="1:16" s="469" customFormat="1" ht="51.75" customHeight="1">
      <c r="A3" s="569"/>
      <c r="B3" s="570" t="s">
        <v>4048</v>
      </c>
      <c r="C3" s="570"/>
      <c r="D3" s="571"/>
      <c r="E3" s="572" t="s">
        <v>4049</v>
      </c>
      <c r="F3" s="573" t="s">
        <v>4050</v>
      </c>
      <c r="G3" s="574" t="s">
        <v>4051</v>
      </c>
      <c r="H3" s="301"/>
      <c r="I3" s="301"/>
      <c r="J3" s="301"/>
      <c r="K3" s="301"/>
      <c r="L3" s="301"/>
      <c r="M3" s="301"/>
      <c r="N3" s="301"/>
      <c r="O3" s="301"/>
      <c r="P3" s="301"/>
    </row>
    <row r="4" spans="1:16" ht="18" customHeight="1">
      <c r="A4" s="452" t="s">
        <v>4052</v>
      </c>
      <c r="D4" s="575"/>
      <c r="E4" s="576">
        <v>141074</v>
      </c>
      <c r="F4" s="576">
        <v>325237</v>
      </c>
      <c r="G4" s="577" t="s">
        <v>4053</v>
      </c>
      <c r="P4" s="578"/>
    </row>
    <row r="5" spans="1:16" ht="18" customHeight="1">
      <c r="A5" s="452" t="s">
        <v>4054</v>
      </c>
      <c r="E5" s="576">
        <v>139167</v>
      </c>
      <c r="F5" s="576">
        <v>322873</v>
      </c>
      <c r="G5" s="577" t="s">
        <v>4055</v>
      </c>
      <c r="P5" s="578"/>
    </row>
    <row r="6" spans="1:16" ht="18" customHeight="1">
      <c r="A6" s="452" t="s">
        <v>4056</v>
      </c>
      <c r="E6" s="576">
        <v>137743</v>
      </c>
      <c r="F6" s="576">
        <v>320192</v>
      </c>
      <c r="G6" s="577" t="s">
        <v>4055</v>
      </c>
      <c r="P6" s="578"/>
    </row>
    <row r="7" spans="1:16" ht="18" customHeight="1">
      <c r="B7" s="452" t="s">
        <v>4041</v>
      </c>
      <c r="E7" s="576">
        <v>89741</v>
      </c>
      <c r="F7" s="576">
        <v>236213</v>
      </c>
      <c r="G7" s="577" t="s">
        <v>4057</v>
      </c>
      <c r="P7" s="578"/>
    </row>
    <row r="8" spans="1:16" ht="18" customHeight="1">
      <c r="B8" s="579" t="s">
        <v>4042</v>
      </c>
      <c r="C8" s="579"/>
      <c r="D8" s="579"/>
      <c r="E8" s="576">
        <v>9670</v>
      </c>
      <c r="F8" s="576">
        <v>18448</v>
      </c>
      <c r="G8" s="577" t="s">
        <v>4058</v>
      </c>
      <c r="P8" s="578"/>
    </row>
    <row r="9" spans="1:16" ht="18" customHeight="1">
      <c r="B9" s="452" t="s">
        <v>4043</v>
      </c>
      <c r="E9" s="576">
        <v>34339</v>
      </c>
      <c r="F9" s="576">
        <v>58983</v>
      </c>
      <c r="G9" s="577" t="s">
        <v>4059</v>
      </c>
      <c r="P9" s="578"/>
    </row>
    <row r="10" spans="1:16" ht="18" customHeight="1">
      <c r="B10" s="452" t="s">
        <v>4044</v>
      </c>
      <c r="E10" s="576">
        <v>3993</v>
      </c>
      <c r="F10" s="576">
        <v>6548</v>
      </c>
      <c r="G10" s="577" t="s">
        <v>4060</v>
      </c>
      <c r="P10" s="578"/>
    </row>
    <row r="11" spans="1:16" ht="18" customHeight="1">
      <c r="A11" s="452" t="s">
        <v>4061</v>
      </c>
      <c r="E11" s="576">
        <v>1424</v>
      </c>
      <c r="F11" s="576">
        <v>2681</v>
      </c>
      <c r="G11" s="577" t="s">
        <v>4062</v>
      </c>
      <c r="P11" s="578"/>
    </row>
    <row r="12" spans="1:16" ht="18" customHeight="1">
      <c r="A12" s="546" t="s">
        <v>4063</v>
      </c>
      <c r="B12" s="546"/>
      <c r="C12" s="546"/>
      <c r="D12" s="546"/>
      <c r="E12" s="580">
        <v>1907</v>
      </c>
      <c r="F12" s="580">
        <v>2364</v>
      </c>
      <c r="G12" s="581" t="s">
        <v>4064</v>
      </c>
      <c r="P12" s="578"/>
    </row>
    <row r="13" spans="1:16" ht="36.75" customHeight="1"/>
    <row r="14" spans="1:16" s="451" customFormat="1" ht="14.25" customHeight="1">
      <c r="A14" s="451" t="s">
        <v>4065</v>
      </c>
    </row>
    <row r="15" spans="1:16" s="451" customFormat="1" ht="15" customHeight="1">
      <c r="A15" s="451" t="s">
        <v>4066</v>
      </c>
      <c r="L15" s="454" t="s">
        <v>3948</v>
      </c>
      <c r="M15" s="454"/>
      <c r="N15" s="454"/>
    </row>
    <row r="16" spans="1:16" ht="6" customHeight="1">
      <c r="L16" s="351"/>
      <c r="M16" s="351"/>
      <c r="N16" s="351"/>
    </row>
    <row r="17" spans="1:14" ht="12.75" customHeight="1">
      <c r="A17" s="575"/>
      <c r="B17" s="575"/>
      <c r="C17" s="575"/>
      <c r="D17" s="559"/>
      <c r="E17" s="407" t="s">
        <v>60</v>
      </c>
      <c r="F17" s="407" t="s">
        <v>4067</v>
      </c>
      <c r="G17" s="407" t="s">
        <v>4068</v>
      </c>
      <c r="H17" s="582" t="s">
        <v>4069</v>
      </c>
      <c r="I17" s="582"/>
      <c r="J17" s="582"/>
      <c r="K17" s="582"/>
      <c r="L17" s="583"/>
      <c r="M17" s="584"/>
      <c r="N17" s="585" t="s">
        <v>4070</v>
      </c>
    </row>
    <row r="18" spans="1:14" ht="27" customHeight="1">
      <c r="A18" s="546"/>
      <c r="B18" s="586" t="s">
        <v>4071</v>
      </c>
      <c r="C18" s="546"/>
      <c r="D18" s="587"/>
      <c r="E18" s="412"/>
      <c r="F18" s="412"/>
      <c r="G18" s="412"/>
      <c r="H18" s="588" t="s">
        <v>60</v>
      </c>
      <c r="I18" s="589" t="s">
        <v>4072</v>
      </c>
      <c r="J18" s="589" t="s">
        <v>4073</v>
      </c>
      <c r="K18" s="589" t="s">
        <v>4074</v>
      </c>
      <c r="L18" s="590" t="s">
        <v>4075</v>
      </c>
      <c r="M18" s="589" t="s">
        <v>4076</v>
      </c>
      <c r="N18" s="591"/>
    </row>
    <row r="19" spans="1:14" ht="18" customHeight="1">
      <c r="A19" s="452" t="s">
        <v>3959</v>
      </c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</row>
    <row r="20" spans="1:14" ht="18" customHeight="1">
      <c r="A20" s="452" t="s">
        <v>4077</v>
      </c>
      <c r="B20" s="524"/>
      <c r="C20" s="524"/>
      <c r="D20" s="524"/>
      <c r="E20" s="379">
        <v>139167</v>
      </c>
      <c r="F20" s="379">
        <v>94932</v>
      </c>
      <c r="G20" s="379">
        <v>2777</v>
      </c>
      <c r="H20" s="379">
        <v>41309</v>
      </c>
      <c r="I20" s="379">
        <v>25075</v>
      </c>
      <c r="J20" s="379">
        <v>12949</v>
      </c>
      <c r="K20" s="379">
        <v>1404</v>
      </c>
      <c r="L20" s="379">
        <v>1267</v>
      </c>
      <c r="M20" s="379">
        <v>614</v>
      </c>
      <c r="N20" s="379">
        <v>149</v>
      </c>
    </row>
    <row r="21" spans="1:14" ht="18" customHeight="1">
      <c r="A21" s="452" t="s">
        <v>4056</v>
      </c>
      <c r="B21" s="524"/>
      <c r="C21" s="524"/>
      <c r="D21" s="524"/>
      <c r="E21" s="379">
        <v>137743</v>
      </c>
      <c r="F21" s="379">
        <v>93874</v>
      </c>
      <c r="G21" s="379">
        <v>2749</v>
      </c>
      <c r="H21" s="379">
        <v>40985</v>
      </c>
      <c r="I21" s="379">
        <v>24854</v>
      </c>
      <c r="J21" s="379">
        <v>12856</v>
      </c>
      <c r="K21" s="379">
        <v>1404</v>
      </c>
      <c r="L21" s="379">
        <v>1259</v>
      </c>
      <c r="M21" s="379">
        <v>612</v>
      </c>
      <c r="N21" s="379">
        <v>135</v>
      </c>
    </row>
    <row r="22" spans="1:14" ht="18" customHeight="1">
      <c r="B22" s="524" t="s">
        <v>4078</v>
      </c>
      <c r="C22" s="524"/>
      <c r="D22" s="524"/>
      <c r="E22" s="379">
        <v>89741</v>
      </c>
      <c r="F22" s="379">
        <v>87602</v>
      </c>
      <c r="G22" s="379">
        <v>188</v>
      </c>
      <c r="H22" s="379">
        <v>1897</v>
      </c>
      <c r="I22" s="379">
        <v>233</v>
      </c>
      <c r="J22" s="379">
        <v>64</v>
      </c>
      <c r="K22" s="379">
        <v>411</v>
      </c>
      <c r="L22" s="379">
        <v>626</v>
      </c>
      <c r="M22" s="379">
        <v>563</v>
      </c>
      <c r="N22" s="379">
        <v>54</v>
      </c>
    </row>
    <row r="23" spans="1:14" ht="18" customHeight="1">
      <c r="B23" s="592" t="s">
        <v>4079</v>
      </c>
      <c r="C23" s="592"/>
      <c r="D23" s="592"/>
      <c r="E23" s="379">
        <v>9670</v>
      </c>
      <c r="F23" s="379">
        <v>480</v>
      </c>
      <c r="G23" s="379">
        <v>1533</v>
      </c>
      <c r="H23" s="379">
        <v>7657</v>
      </c>
      <c r="I23" s="379">
        <v>314</v>
      </c>
      <c r="J23" s="379">
        <v>6640</v>
      </c>
      <c r="K23" s="379">
        <v>471</v>
      </c>
      <c r="L23" s="379">
        <v>232</v>
      </c>
      <c r="M23" s="380" t="s">
        <v>3897</v>
      </c>
      <c r="N23" s="380" t="s">
        <v>3897</v>
      </c>
    </row>
    <row r="24" spans="1:14" ht="18" customHeight="1">
      <c r="B24" s="524" t="s">
        <v>4080</v>
      </c>
      <c r="C24" s="524"/>
      <c r="D24" s="524"/>
      <c r="E24" s="379">
        <v>34339</v>
      </c>
      <c r="F24" s="379">
        <v>5320</v>
      </c>
      <c r="G24" s="379">
        <v>965</v>
      </c>
      <c r="H24" s="379">
        <v>27997</v>
      </c>
      <c r="I24" s="379">
        <v>22520</v>
      </c>
      <c r="J24" s="379">
        <v>4629</v>
      </c>
      <c r="K24" s="379">
        <v>466</v>
      </c>
      <c r="L24" s="379">
        <v>349</v>
      </c>
      <c r="M24" s="379">
        <v>33</v>
      </c>
      <c r="N24" s="379">
        <v>57</v>
      </c>
    </row>
    <row r="25" spans="1:14" ht="18" customHeight="1">
      <c r="B25" s="524" t="s">
        <v>4081</v>
      </c>
      <c r="C25" s="524"/>
      <c r="D25" s="524"/>
      <c r="E25" s="379">
        <v>3993</v>
      </c>
      <c r="F25" s="379">
        <v>472</v>
      </c>
      <c r="G25" s="379">
        <v>63</v>
      </c>
      <c r="H25" s="379">
        <v>3434</v>
      </c>
      <c r="I25" s="379">
        <v>1787</v>
      </c>
      <c r="J25" s="379">
        <v>1523</v>
      </c>
      <c r="K25" s="379">
        <v>56</v>
      </c>
      <c r="L25" s="379">
        <v>52</v>
      </c>
      <c r="M25" s="379">
        <v>16</v>
      </c>
      <c r="N25" s="379">
        <v>24</v>
      </c>
    </row>
    <row r="26" spans="1:14" ht="18" customHeight="1">
      <c r="A26" s="452" t="s">
        <v>4061</v>
      </c>
      <c r="B26" s="524"/>
      <c r="C26" s="524"/>
      <c r="D26" s="524"/>
      <c r="E26" s="379">
        <v>1424</v>
      </c>
      <c r="F26" s="379">
        <v>1058</v>
      </c>
      <c r="G26" s="379">
        <v>28</v>
      </c>
      <c r="H26" s="379">
        <v>324</v>
      </c>
      <c r="I26" s="379">
        <v>221</v>
      </c>
      <c r="J26" s="379">
        <v>93</v>
      </c>
      <c r="K26" s="380" t="s">
        <v>3897</v>
      </c>
      <c r="L26" s="379">
        <v>8</v>
      </c>
      <c r="M26" s="379">
        <v>2</v>
      </c>
      <c r="N26" s="379">
        <v>14</v>
      </c>
    </row>
    <row r="27" spans="1:14" ht="18" customHeight="1">
      <c r="A27" s="452" t="s">
        <v>4018</v>
      </c>
      <c r="B27" s="524"/>
      <c r="C27" s="524"/>
      <c r="D27" s="524"/>
      <c r="E27" s="593"/>
      <c r="F27" s="593"/>
      <c r="G27" s="593"/>
      <c r="H27" s="593"/>
      <c r="I27" s="593"/>
      <c r="J27" s="593"/>
      <c r="K27" s="593"/>
      <c r="L27" s="593"/>
      <c r="M27" s="594"/>
      <c r="N27" s="594"/>
    </row>
    <row r="28" spans="1:14" ht="18" customHeight="1">
      <c r="A28" s="452" t="s">
        <v>4077</v>
      </c>
      <c r="B28" s="524"/>
      <c r="C28" s="524"/>
      <c r="D28" s="524"/>
      <c r="E28" s="379">
        <v>322873</v>
      </c>
      <c r="F28" s="379">
        <v>248536</v>
      </c>
      <c r="G28" s="379">
        <v>4878</v>
      </c>
      <c r="H28" s="379">
        <v>69127</v>
      </c>
      <c r="I28" s="379">
        <v>39720</v>
      </c>
      <c r="J28" s="379">
        <v>23348</v>
      </c>
      <c r="K28" s="379">
        <v>2622</v>
      </c>
      <c r="L28" s="379">
        <v>2196</v>
      </c>
      <c r="M28" s="379">
        <v>1241</v>
      </c>
      <c r="N28" s="379">
        <v>332</v>
      </c>
    </row>
    <row r="29" spans="1:14" ht="18" customHeight="1">
      <c r="A29" s="452" t="s">
        <v>4056</v>
      </c>
      <c r="B29" s="524"/>
      <c r="C29" s="524"/>
      <c r="D29" s="524"/>
      <c r="E29" s="379">
        <v>320192</v>
      </c>
      <c r="F29" s="379">
        <v>246340</v>
      </c>
      <c r="G29" s="379">
        <v>4830</v>
      </c>
      <c r="H29" s="379">
        <v>68716</v>
      </c>
      <c r="I29" s="379">
        <v>39437</v>
      </c>
      <c r="J29" s="379">
        <v>23238</v>
      </c>
      <c r="K29" s="379">
        <v>2622</v>
      </c>
      <c r="L29" s="379">
        <v>2181</v>
      </c>
      <c r="M29" s="379">
        <v>1238</v>
      </c>
      <c r="N29" s="379">
        <v>306</v>
      </c>
    </row>
    <row r="30" spans="1:14" ht="18" customHeight="1">
      <c r="B30" s="524" t="s">
        <v>4078</v>
      </c>
      <c r="C30" s="524"/>
      <c r="D30" s="524"/>
      <c r="E30" s="379">
        <v>236213</v>
      </c>
      <c r="F30" s="379">
        <v>232003</v>
      </c>
      <c r="G30" s="379">
        <v>342</v>
      </c>
      <c r="H30" s="379">
        <v>3724</v>
      </c>
      <c r="I30" s="379">
        <v>477</v>
      </c>
      <c r="J30" s="379">
        <v>118</v>
      </c>
      <c r="K30" s="379">
        <v>781</v>
      </c>
      <c r="L30" s="379">
        <v>1216</v>
      </c>
      <c r="M30" s="379">
        <v>1132</v>
      </c>
      <c r="N30" s="379">
        <v>144</v>
      </c>
    </row>
    <row r="31" spans="1:14" ht="18" customHeight="1">
      <c r="B31" s="595" t="s">
        <v>4079</v>
      </c>
      <c r="C31" s="596"/>
      <c r="D31" s="596"/>
      <c r="E31" s="379">
        <v>18448</v>
      </c>
      <c r="F31" s="379">
        <v>970</v>
      </c>
      <c r="G31" s="379">
        <v>2593</v>
      </c>
      <c r="H31" s="379">
        <v>14885</v>
      </c>
      <c r="I31" s="379">
        <v>558</v>
      </c>
      <c r="J31" s="379">
        <v>12869</v>
      </c>
      <c r="K31" s="379">
        <v>1042</v>
      </c>
      <c r="L31" s="379">
        <v>416</v>
      </c>
      <c r="M31" s="380" t="s">
        <v>3897</v>
      </c>
      <c r="N31" s="380" t="s">
        <v>3897</v>
      </c>
    </row>
    <row r="32" spans="1:14" ht="18" customHeight="1">
      <c r="B32" s="524" t="s">
        <v>4080</v>
      </c>
      <c r="C32" s="524"/>
      <c r="D32" s="524"/>
      <c r="E32" s="379">
        <v>58983</v>
      </c>
      <c r="F32" s="379">
        <v>12285</v>
      </c>
      <c r="G32" s="379">
        <v>1782</v>
      </c>
      <c r="H32" s="379">
        <v>44795</v>
      </c>
      <c r="I32" s="379">
        <v>35930</v>
      </c>
      <c r="J32" s="379">
        <v>7613</v>
      </c>
      <c r="K32" s="379">
        <v>723</v>
      </c>
      <c r="L32" s="379">
        <v>460</v>
      </c>
      <c r="M32" s="379">
        <v>69</v>
      </c>
      <c r="N32" s="379">
        <v>121</v>
      </c>
    </row>
    <row r="33" spans="1:14" ht="18" customHeight="1">
      <c r="B33" s="524" t="s">
        <v>4081</v>
      </c>
      <c r="C33" s="524"/>
      <c r="D33" s="524"/>
      <c r="E33" s="379">
        <v>6548</v>
      </c>
      <c r="F33" s="379">
        <v>1082</v>
      </c>
      <c r="G33" s="379">
        <v>113</v>
      </c>
      <c r="H33" s="379">
        <v>5312</v>
      </c>
      <c r="I33" s="379">
        <v>2472</v>
      </c>
      <c r="J33" s="379">
        <v>2638</v>
      </c>
      <c r="K33" s="379">
        <v>76</v>
      </c>
      <c r="L33" s="379">
        <v>89</v>
      </c>
      <c r="M33" s="379">
        <v>37</v>
      </c>
      <c r="N33" s="379">
        <v>41</v>
      </c>
    </row>
    <row r="34" spans="1:14" ht="18" customHeight="1">
      <c r="A34" s="452" t="s">
        <v>4061</v>
      </c>
      <c r="B34" s="524"/>
      <c r="C34" s="524"/>
      <c r="D34" s="524"/>
      <c r="E34" s="379">
        <v>2681</v>
      </c>
      <c r="F34" s="379">
        <v>2196</v>
      </c>
      <c r="G34" s="379">
        <v>48</v>
      </c>
      <c r="H34" s="379">
        <v>411</v>
      </c>
      <c r="I34" s="379">
        <v>283</v>
      </c>
      <c r="J34" s="379">
        <v>110</v>
      </c>
      <c r="K34" s="380" t="s">
        <v>3897</v>
      </c>
      <c r="L34" s="379">
        <v>15</v>
      </c>
      <c r="M34" s="379">
        <v>3</v>
      </c>
      <c r="N34" s="379">
        <v>26</v>
      </c>
    </row>
    <row r="35" spans="1:14" ht="18" customHeight="1">
      <c r="A35" s="523" t="s">
        <v>4077</v>
      </c>
      <c r="B35" s="455"/>
      <c r="C35" s="455"/>
      <c r="D35" s="455"/>
      <c r="E35" s="597"/>
      <c r="F35" s="597"/>
      <c r="G35" s="597"/>
      <c r="H35" s="597"/>
      <c r="I35" s="597"/>
      <c r="J35" s="597"/>
      <c r="K35" s="597"/>
      <c r="L35" s="597"/>
      <c r="M35" s="597"/>
      <c r="N35" s="597"/>
    </row>
    <row r="36" spans="1:14" ht="18" customHeight="1">
      <c r="A36" s="545"/>
      <c r="B36" s="545" t="s">
        <v>4082</v>
      </c>
      <c r="C36" s="545"/>
      <c r="D36" s="545"/>
      <c r="E36" s="598">
        <v>2.3200400000000001</v>
      </c>
      <c r="F36" s="598">
        <v>2.62</v>
      </c>
      <c r="G36" s="598">
        <v>1.76</v>
      </c>
      <c r="H36" s="598">
        <v>1.67</v>
      </c>
      <c r="I36" s="598">
        <v>1.58</v>
      </c>
      <c r="J36" s="598">
        <v>1.8</v>
      </c>
      <c r="K36" s="598">
        <v>1.87</v>
      </c>
      <c r="L36" s="598">
        <v>1.73</v>
      </c>
      <c r="M36" s="598">
        <v>2.02</v>
      </c>
      <c r="N36" s="598" t="s">
        <v>4083</v>
      </c>
    </row>
    <row r="37" spans="1:14" ht="13.15" customHeight="1">
      <c r="B37" s="452" t="s">
        <v>4084</v>
      </c>
      <c r="E37" s="523"/>
      <c r="F37" s="523"/>
      <c r="G37" s="523"/>
      <c r="H37" s="523"/>
      <c r="I37" s="523"/>
      <c r="J37" s="523"/>
      <c r="K37" s="523"/>
      <c r="L37" s="523"/>
      <c r="M37" s="523"/>
      <c r="N37" s="523"/>
    </row>
    <row r="39" spans="1:14">
      <c r="E39" s="578"/>
      <c r="F39" s="578"/>
      <c r="G39" s="578"/>
      <c r="H39" s="578"/>
      <c r="I39" s="578"/>
      <c r="J39" s="578"/>
      <c r="K39" s="578"/>
      <c r="L39" s="578"/>
      <c r="M39" s="578"/>
      <c r="N39" s="578"/>
    </row>
  </sheetData>
  <mergeCells count="9">
    <mergeCell ref="B23:D23"/>
    <mergeCell ref="B31:D31"/>
    <mergeCell ref="B3:D3"/>
    <mergeCell ref="B8:D8"/>
    <mergeCell ref="L15:N16"/>
    <mergeCell ref="E17:E18"/>
    <mergeCell ref="F17:F18"/>
    <mergeCell ref="G17:G18"/>
    <mergeCell ref="N17:N18"/>
  </mergeCells>
  <phoneticPr fontId="2"/>
  <pageMargins left="0.74803149606299213" right="0.78740157480314965" top="0.98425196850393704" bottom="0.78740157480314965" header="0.51181102362204722" footer="0.51181102362204722"/>
  <pageSetup paperSize="9" scale="99" firstPageNumber="121" orientation="portrait" useFirstPageNumber="1" horizontalDpi="300" verticalDpi="300" r:id="rId1"/>
  <headerFooter alignWithMargins="0">
    <oddFooter xml:space="preserve">&amp;C
&amp;"ＭＳ 明朝,標準"
－&amp;P－&amp;"ＭＳ Ｐゴシック,標準"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19</vt:i4>
      </vt:variant>
    </vt:vector>
  </HeadingPairs>
  <TitlesOfParts>
    <vt:vector size="43" baseType="lpstr">
      <vt:lpstr>第1表</vt:lpstr>
      <vt:lpstr>第２表</vt:lpstr>
      <vt:lpstr>第2-1表</vt:lpstr>
      <vt:lpstr>第3表</vt:lpstr>
      <vt:lpstr>第3-1表</vt:lpstr>
      <vt:lpstr>第4表</vt:lpstr>
      <vt:lpstr>第5～7表</vt:lpstr>
      <vt:lpstr>第8～9表</vt:lpstr>
      <vt:lpstr>第10～11表</vt:lpstr>
      <vt:lpstr>第12～14表</vt:lpstr>
      <vt:lpstr>第15～19表</vt:lpstr>
      <vt:lpstr>第20表</vt:lpstr>
      <vt:lpstr>第21～22表</vt:lpstr>
      <vt:lpstr>第23表</vt:lpstr>
      <vt:lpstr>第24表</vt:lpstr>
      <vt:lpstr>第25表</vt:lpstr>
      <vt:lpstr>第26表</vt:lpstr>
      <vt:lpstr>第27～28表</vt:lpstr>
      <vt:lpstr>第29表</vt:lpstr>
      <vt:lpstr>第30表</vt:lpstr>
      <vt:lpstr>第31表</vt:lpstr>
      <vt:lpstr>第32～34表</vt:lpstr>
      <vt:lpstr>第35表</vt:lpstr>
      <vt:lpstr>第36表</vt:lpstr>
      <vt:lpstr>'第10～11表'!Print_Area</vt:lpstr>
      <vt:lpstr>第20表!Print_Area</vt:lpstr>
      <vt:lpstr>'第2-1表'!Print_Area</vt:lpstr>
      <vt:lpstr>第23表!Print_Area</vt:lpstr>
      <vt:lpstr>第24表!Print_Area</vt:lpstr>
      <vt:lpstr>第25表!Print_Area</vt:lpstr>
      <vt:lpstr>第26表!Print_Area</vt:lpstr>
      <vt:lpstr>'第27～28表'!Print_Area</vt:lpstr>
      <vt:lpstr>第２表!Print_Area</vt:lpstr>
      <vt:lpstr>第30表!Print_Area</vt:lpstr>
      <vt:lpstr>'第3-1表'!Print_Area</vt:lpstr>
      <vt:lpstr>'第32～34表'!Print_Area</vt:lpstr>
      <vt:lpstr>第36表!Print_Area</vt:lpstr>
      <vt:lpstr>第3表!Print_Area</vt:lpstr>
      <vt:lpstr>第4表!Print_Area</vt:lpstr>
      <vt:lpstr>'第5～7表'!Print_Area</vt:lpstr>
      <vt:lpstr>'第8～9表'!Print_Area</vt:lpstr>
      <vt:lpstr>'第2-1表'!Print_Titles</vt:lpstr>
      <vt:lpstr>第２表!Print_Titles</vt:lpstr>
    </vt:vector>
  </TitlesOfParts>
  <Company>いわき市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鶴岡　哲志</dc:creator>
  <cp:lastModifiedBy>秋山　洸一</cp:lastModifiedBy>
  <cp:lastPrinted>2022-11-08T00:23:56Z</cp:lastPrinted>
  <dcterms:created xsi:type="dcterms:W3CDTF">2017-03-13T04:29:46Z</dcterms:created>
  <dcterms:modified xsi:type="dcterms:W3CDTF">2023-04-25T08:58:22Z</dcterms:modified>
</cp:coreProperties>
</file>